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95" yWindow="180" windowWidth="19440" windowHeight="12135"/>
  </bookViews>
  <sheets>
    <sheet name="Beroun" sheetId="5" r:id="rId1"/>
    <sheet name="List1" sheetId="4" r:id="rId2"/>
  </sheets>
  <calcPr calcId="145621" iterate="1"/>
</workbook>
</file>

<file path=xl/calcChain.xml><?xml version="1.0" encoding="utf-8"?>
<calcChain xmlns="http://schemas.openxmlformats.org/spreadsheetml/2006/main">
  <c r="O117" i="5" l="1"/>
  <c r="N117" i="5"/>
  <c r="M117" i="5"/>
  <c r="L117" i="5"/>
  <c r="K117" i="5"/>
  <c r="H117" i="5"/>
  <c r="F129" i="5" s="1"/>
  <c r="O101" i="5"/>
  <c r="O100" i="5"/>
  <c r="N100" i="5"/>
  <c r="M100" i="5"/>
  <c r="L100" i="5"/>
  <c r="K100" i="5"/>
  <c r="H100" i="5"/>
  <c r="F128" i="5" s="1"/>
  <c r="F141" i="5" s="1"/>
  <c r="I141" i="5" s="1"/>
  <c r="M91" i="5"/>
  <c r="L91" i="5"/>
  <c r="K91" i="5"/>
  <c r="H91" i="5"/>
  <c r="F127" i="5" s="1"/>
  <c r="F140" i="5" s="1"/>
  <c r="I140" i="5" s="1"/>
  <c r="O41" i="5"/>
  <c r="N41" i="5"/>
  <c r="O40" i="5"/>
  <c r="N40" i="5"/>
  <c r="M40" i="5"/>
  <c r="L40" i="5"/>
  <c r="K40" i="5"/>
  <c r="H40" i="5"/>
  <c r="F126" i="5" s="1"/>
  <c r="F139" i="5" s="1"/>
  <c r="I139" i="5" s="1"/>
  <c r="O33" i="5"/>
  <c r="N33" i="5"/>
  <c r="M33" i="5"/>
  <c r="L33" i="5"/>
  <c r="K33" i="5"/>
  <c r="H33" i="5"/>
  <c r="F125" i="5" s="1"/>
  <c r="F131" i="5" l="1"/>
  <c r="F130" i="5"/>
  <c r="N91" i="5"/>
  <c r="F138" i="5"/>
  <c r="I138" i="5" s="1"/>
  <c r="I142" i="5" s="1"/>
  <c r="I143" i="5" s="1"/>
  <c r="F132" i="5"/>
</calcChain>
</file>

<file path=xl/comments1.xml><?xml version="1.0" encoding="utf-8"?>
<comments xmlns="http://schemas.openxmlformats.org/spreadsheetml/2006/main">
  <authors>
    <author>Vnoučková Zuzana</author>
  </authors>
  <commentList>
    <comment ref="F4" authorId="0">
      <text>
        <r>
          <rPr>
            <b/>
            <sz val="9"/>
            <color indexed="81"/>
            <rFont val="Tahoma"/>
            <family val="2"/>
            <charset val="238"/>
          </rPr>
          <t>Vnoučková Zuzana:</t>
        </r>
        <r>
          <rPr>
            <sz val="9"/>
            <color indexed="81"/>
            <rFont val="Tahoma"/>
            <family val="2"/>
            <charset val="238"/>
          </rPr>
          <t xml:space="preserve">
chodba,vstupní hala,kancelář,WC ženy,WC muži,sprcha,sklad,…..</t>
        </r>
      </text>
    </comment>
    <comment ref="G4" authorId="0">
      <text>
        <r>
          <rPr>
            <b/>
            <sz val="9"/>
            <color indexed="81"/>
            <rFont val="Tahoma"/>
            <family val="2"/>
            <charset val="238"/>
          </rPr>
          <t>Vnoučková Zuzana:</t>
        </r>
        <r>
          <rPr>
            <sz val="9"/>
            <color indexed="81"/>
            <rFont val="Tahoma"/>
            <family val="2"/>
            <charset val="238"/>
          </rPr>
          <t xml:space="preserve">
dlažba,PVC,koberec,dřevotříska...</t>
        </r>
      </text>
    </comment>
  </commentList>
</comments>
</file>

<file path=xl/sharedStrings.xml><?xml version="1.0" encoding="utf-8"?>
<sst xmlns="http://schemas.openxmlformats.org/spreadsheetml/2006/main" count="570" uniqueCount="150">
  <si>
    <t>Kód     HOM</t>
  </si>
  <si>
    <t>umístění</t>
  </si>
  <si>
    <t>kategorie</t>
  </si>
  <si>
    <t>popis  místnosti</t>
  </si>
  <si>
    <t>krytina</t>
  </si>
  <si>
    <t>plocha  m2</t>
  </si>
  <si>
    <t>Souhrn úklidových prací</t>
  </si>
  <si>
    <t>Celkem</t>
  </si>
  <si>
    <r>
      <t xml:space="preserve">Kategorie   </t>
    </r>
    <r>
      <rPr>
        <b/>
        <sz val="14"/>
        <color indexed="8"/>
        <rFont val="Calibri"/>
        <family val="2"/>
        <charset val="238"/>
      </rPr>
      <t>A</t>
    </r>
  </si>
  <si>
    <r>
      <t xml:space="preserve">Kategorie   </t>
    </r>
    <r>
      <rPr>
        <b/>
        <sz val="14"/>
        <color indexed="8"/>
        <rFont val="Calibri"/>
        <family val="2"/>
        <charset val="238"/>
      </rPr>
      <t>B</t>
    </r>
  </si>
  <si>
    <r>
      <t xml:space="preserve">Kategorie   </t>
    </r>
    <r>
      <rPr>
        <b/>
        <sz val="14"/>
        <color indexed="8"/>
        <rFont val="Calibri"/>
        <family val="2"/>
        <charset val="238"/>
      </rPr>
      <t>D</t>
    </r>
  </si>
  <si>
    <t>Nebytové prostory</t>
  </si>
  <si>
    <t>Počet místností</t>
  </si>
  <si>
    <t>Plocha v m²</t>
  </si>
  <si>
    <t>číslo místnosti</t>
  </si>
  <si>
    <t>A</t>
  </si>
  <si>
    <t xml:space="preserve">Celkem </t>
  </si>
  <si>
    <t xml:space="preserve"> D e n n í    ú k l i d </t>
  </si>
  <si>
    <t>Ú k l i d    2 x   t ý d n ě</t>
  </si>
  <si>
    <t>Ú k l i d    1 x   m ě s í č n ě</t>
  </si>
  <si>
    <t>Ú k l i d    1 x   t ý d n ě</t>
  </si>
  <si>
    <t>oboustranná plocha oken m2</t>
  </si>
  <si>
    <t>m2</t>
  </si>
  <si>
    <r>
      <t xml:space="preserve">Kategorie  </t>
    </r>
    <r>
      <rPr>
        <b/>
        <sz val="14"/>
        <color indexed="8"/>
        <rFont val="Calibri"/>
        <family val="2"/>
        <charset val="238"/>
      </rPr>
      <t xml:space="preserve"> C</t>
    </r>
  </si>
  <si>
    <r>
      <t xml:space="preserve">4x / rok       </t>
    </r>
    <r>
      <rPr>
        <b/>
        <sz val="14"/>
        <color indexed="8"/>
        <rFont val="Calibri"/>
        <family val="2"/>
        <charset val="238"/>
      </rPr>
      <t>E</t>
    </r>
  </si>
  <si>
    <t xml:space="preserve">zářivka - počet kusů </t>
  </si>
  <si>
    <t xml:space="preserve">světlo - počet kusů </t>
  </si>
  <si>
    <t>druh okna (Al,dřevo)</t>
  </si>
  <si>
    <t>C</t>
  </si>
  <si>
    <t>D</t>
  </si>
  <si>
    <t>Objekt</t>
  </si>
  <si>
    <t>světla k mytí:</t>
  </si>
  <si>
    <t>světla k mytí</t>
  </si>
  <si>
    <t>Celková plocha měsíčního úklidu</t>
  </si>
  <si>
    <t>Výpočet měsíční a denní úklidové plochy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</si>
  <si>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</si>
  <si>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počet dnů</t>
  </si>
  <si>
    <t>Úklid denně</t>
  </si>
  <si>
    <t>Úklid 2 x týdně</t>
  </si>
  <si>
    <t>Úklid 1 x týdně</t>
  </si>
  <si>
    <t>Úklid 1 x měsíčně</t>
  </si>
  <si>
    <t>Celková plocha denního úklidu</t>
  </si>
  <si>
    <t>E</t>
  </si>
  <si>
    <t>dlažba</t>
  </si>
  <si>
    <t>103</t>
  </si>
  <si>
    <t>schodiště</t>
  </si>
  <si>
    <t>plast</t>
  </si>
  <si>
    <t>104</t>
  </si>
  <si>
    <t>chodba</t>
  </si>
  <si>
    <t>105</t>
  </si>
  <si>
    <t>kancelář</t>
  </si>
  <si>
    <t>PVC</t>
  </si>
  <si>
    <t>107</t>
  </si>
  <si>
    <t>108</t>
  </si>
  <si>
    <t>109</t>
  </si>
  <si>
    <t>110</t>
  </si>
  <si>
    <t xml:space="preserve"> </t>
  </si>
  <si>
    <t>111</t>
  </si>
  <si>
    <t>112</t>
  </si>
  <si>
    <t>113</t>
  </si>
  <si>
    <t>WC muži</t>
  </si>
  <si>
    <t>114</t>
  </si>
  <si>
    <t>115</t>
  </si>
  <si>
    <t>117</t>
  </si>
  <si>
    <t>WC ženy</t>
  </si>
  <si>
    <t>kuchyňka</t>
  </si>
  <si>
    <t>201</t>
  </si>
  <si>
    <t>202</t>
  </si>
  <si>
    <t>203</t>
  </si>
  <si>
    <t>204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</si>
  <si>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</si>
  <si>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</si>
  <si>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</si>
  <si>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</si>
  <si>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</si>
  <si>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</si>
  <si>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</si>
  <si>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</si>
  <si>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</si>
  <si>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</si>
  <si>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</si>
  <si>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</si>
  <si>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</si>
  <si>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</si>
  <si>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</si>
  <si>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301</t>
  </si>
  <si>
    <t>302</t>
  </si>
  <si>
    <t>303</t>
  </si>
  <si>
    <t>306</t>
  </si>
  <si>
    <t>307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</si>
  <si>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</si>
  <si>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</si>
  <si>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</si>
  <si>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</si>
  <si>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</si>
  <si>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</si>
  <si>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</si>
  <si>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</si>
  <si>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</si>
  <si>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</si>
  <si>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</si>
  <si>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404</t>
  </si>
  <si>
    <t>407</t>
  </si>
  <si>
    <t>408</t>
  </si>
  <si>
    <t>409</t>
  </si>
  <si>
    <t>Ú k l i d    4 x  r o č n ě</t>
  </si>
  <si>
    <t>okna+ostatní pros.plochy+žaluzie</t>
  </si>
  <si>
    <t>Mytí oken vč. rámů, parapetů, ostatních prosklených dveří a ploch (přepážky) a žaluzií je uvnitř budovy.</t>
  </si>
  <si>
    <t xml:space="preserve">Rozsah úklidových prací </t>
  </si>
  <si>
    <t>ÚP v Berouně</t>
  </si>
  <si>
    <t>Tyršova 1634
266 45 Beroun</t>
  </si>
  <si>
    <t>Beroun</t>
  </si>
  <si>
    <t>1.NP</t>
  </si>
  <si>
    <t>výtah</t>
  </si>
  <si>
    <t xml:space="preserve">Beroun </t>
  </si>
  <si>
    <t>WC zaměstnanci</t>
  </si>
  <si>
    <t>WC veřejnost</t>
  </si>
  <si>
    <t>dlažba,kober.</t>
  </si>
  <si>
    <t>zádveří</t>
  </si>
  <si>
    <t>krytý vstup</t>
  </si>
  <si>
    <t>přepážka podatelny</t>
  </si>
  <si>
    <t>2.NP</t>
  </si>
  <si>
    <t>3.NP</t>
  </si>
  <si>
    <t>4.NP</t>
  </si>
  <si>
    <t>405</t>
  </si>
  <si>
    <t>412</t>
  </si>
  <si>
    <t>podatelna</t>
  </si>
  <si>
    <t>PVC,koberec</t>
  </si>
  <si>
    <t>pokladna</t>
  </si>
  <si>
    <t>koberec</t>
  </si>
  <si>
    <t>305</t>
  </si>
  <si>
    <t>400</t>
  </si>
  <si>
    <t>401</t>
  </si>
  <si>
    <t>410</t>
  </si>
  <si>
    <t>411</t>
  </si>
  <si>
    <t>413</t>
  </si>
  <si>
    <t>414</t>
  </si>
  <si>
    <t>415</t>
  </si>
  <si>
    <t>kancelář IT</t>
  </si>
  <si>
    <t>416</t>
  </si>
  <si>
    <t>kancelář Server</t>
  </si>
  <si>
    <t>zasedací místnost</t>
  </si>
  <si>
    <t>spisovna</t>
  </si>
  <si>
    <t>úklidová místnost</t>
  </si>
  <si>
    <t>kanc.provoz.zabezp.</t>
  </si>
  <si>
    <t>sklad,spisovna</t>
  </si>
  <si>
    <t>308</t>
  </si>
  <si>
    <t>406</t>
  </si>
  <si>
    <t>Příloha č. 2 ZD 1</t>
  </si>
  <si>
    <t>FÚ pro Středočeský kraj, ÚzP Beroun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</si>
</sst>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č&quot;;[Red]\-#,##0.00\ &quot;Kč&quot;"/>
    <numFmt numFmtId="44" formatCode="_-* #,##0.00\ &quot;Kč&quot;_-;\-* #,##0.00\ &quot;Kč&quot;_-;_-* &quot;-&quot;??\ &quot;Kč&quot;_-;_-@_-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0"/>
      <color theme="1"/>
      <name val="Arial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  <font>
      <b/>
      <sz val="9"/>
      <color indexed="8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00DA6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213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Border="1"/>
    <xf numFmtId="0" fontId="0" fillId="0" borderId="1" xfId="0" applyBorder="1"/>
    <xf numFmtId="0" fontId="0" fillId="0" borderId="9" xfId="0" applyBorder="1"/>
    <xf numFmtId="0" fontId="2" fillId="0" borderId="0" xfId="0" applyFont="1"/>
    <xf numFmtId="0" fontId="0" fillId="0" borderId="12" xfId="0" applyBorder="1"/>
    <xf numFmtId="0" fontId="0" fillId="0" borderId="0" xfId="0" applyBorder="1" applyAlignment="1">
      <alignment horizontal="center"/>
    </xf>
    <xf numFmtId="0" fontId="0" fillId="0" borderId="13" xfId="0" applyBorder="1"/>
    <xf numFmtId="0" fontId="0" fillId="0" borderId="14" xfId="0" applyBorder="1"/>
    <xf numFmtId="0" fontId="2" fillId="0" borderId="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3" borderId="18" xfId="0" applyFont="1" applyFill="1" applyBorder="1" applyAlignment="1"/>
    <xf numFmtId="0" fontId="1" fillId="0" borderId="20" xfId="0" applyFont="1" applyBorder="1"/>
    <xf numFmtId="0" fontId="3" fillId="0" borderId="0" xfId="0" applyFont="1"/>
    <xf numFmtId="0" fontId="0" fillId="0" borderId="16" xfId="0" applyBorder="1"/>
    <xf numFmtId="0" fontId="0" fillId="0" borderId="21" xfId="0" applyBorder="1"/>
    <xf numFmtId="0" fontId="1" fillId="0" borderId="12" xfId="0" applyFont="1" applyBorder="1"/>
    <xf numFmtId="49" fontId="0" fillId="0" borderId="7" xfId="0" applyNumberFormat="1" applyBorder="1" applyAlignment="1">
      <alignment horizontal="center"/>
    </xf>
    <xf numFmtId="0" fontId="1" fillId="0" borderId="15" xfId="0" applyFont="1" applyFill="1" applyBorder="1"/>
    <xf numFmtId="0" fontId="0" fillId="0" borderId="0" xfId="0" applyFill="1" applyBorder="1" applyAlignment="1">
      <alignment wrapText="1"/>
    </xf>
    <xf numFmtId="49" fontId="0" fillId="0" borderId="2" xfId="0" applyNumberFormat="1" applyBorder="1" applyAlignment="1">
      <alignment horizontal="center"/>
    </xf>
    <xf numFmtId="0" fontId="0" fillId="0" borderId="21" xfId="0" applyFont="1" applyFill="1" applyBorder="1" applyAlignment="1">
      <alignment horizontal="center"/>
    </xf>
    <xf numFmtId="0" fontId="6" fillId="0" borderId="4" xfId="0" applyFont="1" applyBorder="1"/>
    <xf numFmtId="0" fontId="7" fillId="0" borderId="9" xfId="0" applyFont="1" applyFill="1" applyBorder="1" applyAlignment="1">
      <alignment horizontal="center"/>
    </xf>
    <xf numFmtId="0" fontId="3" fillId="4" borderId="11" xfId="0" applyFont="1" applyFill="1" applyBorder="1" applyAlignment="1">
      <alignment vertical="center"/>
    </xf>
    <xf numFmtId="0" fontId="1" fillId="0" borderId="11" xfId="0" applyFont="1" applyBorder="1"/>
    <xf numFmtId="0" fontId="2" fillId="5" borderId="8" xfId="0" applyFont="1" applyFill="1" applyBorder="1"/>
    <xf numFmtId="0" fontId="0" fillId="5" borderId="11" xfId="0" applyFill="1" applyBorder="1" applyAlignment="1"/>
    <xf numFmtId="0" fontId="2" fillId="5" borderId="1" xfId="0" applyFont="1" applyFill="1" applyBorder="1" applyAlignment="1"/>
    <xf numFmtId="0" fontId="1" fillId="5" borderId="8" xfId="0" applyFont="1" applyFill="1" applyBorder="1" applyAlignment="1"/>
    <xf numFmtId="0" fontId="1" fillId="5" borderId="12" xfId="0" applyFont="1" applyFill="1" applyBorder="1" applyAlignment="1">
      <alignment horizontal="center"/>
    </xf>
    <xf numFmtId="0" fontId="1" fillId="5" borderId="10" xfId="0" applyFont="1" applyFill="1" applyBorder="1"/>
    <xf numFmtId="0" fontId="1" fillId="6" borderId="9" xfId="0" applyFont="1" applyFill="1" applyBorder="1"/>
    <xf numFmtId="0" fontId="1" fillId="7" borderId="9" xfId="0" applyFont="1" applyFill="1" applyBorder="1"/>
    <xf numFmtId="0" fontId="1" fillId="8" borderId="9" xfId="0" applyFont="1" applyFill="1" applyBorder="1"/>
    <xf numFmtId="4" fontId="0" fillId="0" borderId="0" xfId="0" applyNumberFormat="1"/>
    <xf numFmtId="0" fontId="0" fillId="0" borderId="23" xfId="0" applyBorder="1"/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4" borderId="8" xfId="0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5" fillId="0" borderId="19" xfId="0" applyFont="1" applyBorder="1" applyAlignment="1">
      <alignment horizontal="center"/>
    </xf>
    <xf numFmtId="4" fontId="3" fillId="0" borderId="12" xfId="0" applyNumberFormat="1" applyFont="1" applyBorder="1" applyAlignment="1">
      <alignment horizontal="center"/>
    </xf>
    <xf numFmtId="0" fontId="1" fillId="9" borderId="17" xfId="0" applyFont="1" applyFill="1" applyBorder="1"/>
    <xf numFmtId="0" fontId="3" fillId="9" borderId="9" xfId="0" applyFont="1" applyFill="1" applyBorder="1" applyAlignment="1">
      <alignment horizontal="center"/>
    </xf>
    <xf numFmtId="4" fontId="3" fillId="9" borderId="9" xfId="0" applyNumberFormat="1" applyFont="1" applyFill="1" applyBorder="1" applyAlignment="1">
      <alignment horizontal="center"/>
    </xf>
    <xf numFmtId="0" fontId="0" fillId="3" borderId="11" xfId="0" applyFill="1" applyBorder="1" applyAlignment="1">
      <alignment horizontal="center" vertical="center"/>
    </xf>
    <xf numFmtId="0" fontId="0" fillId="3" borderId="11" xfId="0" applyFill="1" applyBorder="1" applyAlignment="1"/>
    <xf numFmtId="0" fontId="0" fillId="3" borderId="1" xfId="0" applyFill="1" applyBorder="1" applyAlignment="1"/>
    <xf numFmtId="0" fontId="4" fillId="3" borderId="1" xfId="0" applyFont="1" applyFill="1" applyBorder="1" applyAlignment="1">
      <alignment horizontal="center"/>
    </xf>
    <xf numFmtId="0" fontId="2" fillId="7" borderId="8" xfId="0" applyFont="1" applyFill="1" applyBorder="1" applyAlignment="1"/>
    <xf numFmtId="0" fontId="0" fillId="7" borderId="11" xfId="0" applyFill="1" applyBorder="1" applyAlignment="1">
      <alignment horizontal="center" vertical="center"/>
    </xf>
    <xf numFmtId="0" fontId="0" fillId="7" borderId="11" xfId="0" applyFill="1" applyBorder="1" applyAlignment="1"/>
    <xf numFmtId="0" fontId="0" fillId="7" borderId="1" xfId="0" applyFill="1" applyBorder="1" applyAlignment="1"/>
    <xf numFmtId="0" fontId="2" fillId="7" borderId="1" xfId="0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6" fillId="0" borderId="6" xfId="0" applyFont="1" applyBorder="1"/>
    <xf numFmtId="0" fontId="2" fillId="2" borderId="8" xfId="0" applyFont="1" applyFill="1" applyBorder="1" applyAlignment="1"/>
    <xf numFmtId="0" fontId="0" fillId="2" borderId="11" xfId="0" applyFill="1" applyBorder="1" applyAlignment="1">
      <alignment horizontal="center" vertical="center"/>
    </xf>
    <xf numFmtId="0" fontId="0" fillId="2" borderId="11" xfId="0" applyFill="1" applyBorder="1" applyAlignment="1"/>
    <xf numFmtId="0" fontId="0" fillId="2" borderId="1" xfId="0" applyFill="1" applyBorder="1" applyAlignment="1"/>
    <xf numFmtId="0" fontId="2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0" borderId="19" xfId="0" applyFont="1" applyBorder="1" applyAlignment="1">
      <alignment horizontal="center" vertical="center"/>
    </xf>
    <xf numFmtId="2" fontId="0" fillId="0" borderId="9" xfId="0" applyNumberFormat="1" applyBorder="1" applyAlignment="1">
      <alignment horizontal="center"/>
    </xf>
    <xf numFmtId="2" fontId="0" fillId="0" borderId="0" xfId="0" applyNumberFormat="1"/>
    <xf numFmtId="2" fontId="0" fillId="0" borderId="10" xfId="0" applyNumberFormat="1" applyBorder="1" applyAlignment="1">
      <alignment horizontal="center"/>
    </xf>
    <xf numFmtId="2" fontId="0" fillId="0" borderId="15" xfId="0" applyNumberFormat="1" applyBorder="1" applyAlignment="1">
      <alignment horizontal="center"/>
    </xf>
    <xf numFmtId="2" fontId="2" fillId="3" borderId="8" xfId="0" applyNumberFormat="1" applyFont="1" applyFill="1" applyBorder="1" applyAlignment="1">
      <alignment horizontal="center"/>
    </xf>
    <xf numFmtId="2" fontId="2" fillId="5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4" fontId="0" fillId="0" borderId="0" xfId="0" applyNumberFormat="1" applyAlignment="1">
      <alignment horizontal="center"/>
    </xf>
    <xf numFmtId="0" fontId="10" fillId="0" borderId="0" xfId="0" applyFont="1" applyBorder="1"/>
    <xf numFmtId="2" fontId="10" fillId="0" borderId="0" xfId="0" applyNumberFormat="1" applyFont="1" applyBorder="1"/>
    <xf numFmtId="44" fontId="10" fillId="0" borderId="0" xfId="0" applyNumberFormat="1" applyFont="1" applyBorder="1"/>
    <xf numFmtId="0" fontId="1" fillId="0" borderId="0" xfId="0" applyFont="1" applyFill="1" applyBorder="1"/>
    <xf numFmtId="0" fontId="0" fillId="0" borderId="2" xfId="0" applyBorder="1" applyAlignment="1">
      <alignment horizontal="center"/>
    </xf>
    <xf numFmtId="0" fontId="12" fillId="0" borderId="13" xfId="0" applyFont="1" applyBorder="1"/>
    <xf numFmtId="0" fontId="12" fillId="0" borderId="23" xfId="0" applyFont="1" applyBorder="1"/>
    <xf numFmtId="0" fontId="12" fillId="0" borderId="23" xfId="0" applyFont="1" applyBorder="1" applyAlignment="1">
      <alignment horizontal="center"/>
    </xf>
    <xf numFmtId="0" fontId="12" fillId="0" borderId="2" xfId="0" applyFont="1" applyBorder="1"/>
    <xf numFmtId="0" fontId="12" fillId="0" borderId="2" xfId="0" applyFont="1" applyBorder="1" applyAlignment="1">
      <alignment horizontal="center"/>
    </xf>
    <xf numFmtId="4" fontId="12" fillId="0" borderId="2" xfId="0" applyNumberFormat="1" applyFont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2" fontId="0" fillId="0" borderId="21" xfId="0" applyNumberFormat="1" applyBorder="1" applyAlignment="1">
      <alignment horizontal="center"/>
    </xf>
    <xf numFmtId="0" fontId="12" fillId="0" borderId="0" xfId="0" applyFont="1"/>
    <xf numFmtId="0" fontId="6" fillId="0" borderId="0" xfId="0" applyFont="1" applyBorder="1"/>
    <xf numFmtId="0" fontId="0" fillId="0" borderId="0" xfId="0" applyFill="1" applyBorder="1"/>
    <xf numFmtId="0" fontId="1" fillId="10" borderId="15" xfId="0" applyFont="1" applyFill="1" applyBorder="1"/>
    <xf numFmtId="0" fontId="5" fillId="10" borderId="9" xfId="0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horizontal="right"/>
    </xf>
    <xf numFmtId="0" fontId="0" fillId="10" borderId="8" xfId="0" applyFill="1" applyBorder="1"/>
    <xf numFmtId="0" fontId="0" fillId="10" borderId="1" xfId="0" applyFill="1" applyBorder="1"/>
    <xf numFmtId="0" fontId="0" fillId="10" borderId="12" xfId="0" applyFill="1" applyBorder="1"/>
    <xf numFmtId="0" fontId="2" fillId="10" borderId="1" xfId="0" applyFont="1" applyFill="1" applyBorder="1" applyAlignment="1">
      <alignment horizontal="right"/>
    </xf>
    <xf numFmtId="0" fontId="2" fillId="10" borderId="8" xfId="0" applyFont="1" applyFill="1" applyBorder="1" applyAlignment="1">
      <alignment horizontal="right"/>
    </xf>
    <xf numFmtId="0" fontId="5" fillId="0" borderId="0" xfId="0" applyFont="1"/>
    <xf numFmtId="0" fontId="12" fillId="0" borderId="0" xfId="0" applyFont="1" applyAlignment="1">
      <alignment horizontal="center"/>
    </xf>
    <xf numFmtId="0" fontId="0" fillId="0" borderId="24" xfId="0" applyBorder="1" applyAlignment="1">
      <alignment horizontal="center"/>
    </xf>
    <xf numFmtId="0" fontId="2" fillId="5" borderId="11" xfId="0" applyFont="1" applyFill="1" applyBorder="1" applyAlignment="1">
      <alignment horizontal="center"/>
    </xf>
    <xf numFmtId="0" fontId="0" fillId="0" borderId="25" xfId="0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7" borderId="11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/>
    </xf>
    <xf numFmtId="49" fontId="0" fillId="0" borderId="2" xfId="0" applyNumberFormat="1" applyFill="1" applyBorder="1" applyAlignment="1">
      <alignment horizontal="center"/>
    </xf>
    <xf numFmtId="0" fontId="0" fillId="0" borderId="2" xfId="0" applyFill="1" applyBorder="1"/>
    <xf numFmtId="0" fontId="0" fillId="0" borderId="13" xfId="0" applyFill="1" applyBorder="1"/>
    <xf numFmtId="2" fontId="0" fillId="0" borderId="9" xfId="0" applyNumberFormat="1" applyFill="1" applyBorder="1" applyAlignment="1">
      <alignment horizontal="center"/>
    </xf>
    <xf numFmtId="0" fontId="0" fillId="0" borderId="9" xfId="0" applyFill="1" applyBorder="1"/>
    <xf numFmtId="0" fontId="0" fillId="0" borderId="21" xfId="0" applyFill="1" applyBorder="1"/>
    <xf numFmtId="0" fontId="0" fillId="0" borderId="4" xfId="0" applyFill="1" applyBorder="1"/>
    <xf numFmtId="49" fontId="0" fillId="0" borderId="7" xfId="0" applyNumberFormat="1" applyFill="1" applyBorder="1" applyAlignment="1">
      <alignment horizontal="center"/>
    </xf>
    <xf numFmtId="0" fontId="0" fillId="0" borderId="7" xfId="0" applyFill="1" applyBorder="1"/>
    <xf numFmtId="2" fontId="0" fillId="0" borderId="2" xfId="0" applyNumberFormat="1" applyBorder="1" applyAlignment="1">
      <alignment horizontal="center"/>
    </xf>
    <xf numFmtId="0" fontId="1" fillId="0" borderId="5" xfId="0" applyFont="1" applyBorder="1"/>
    <xf numFmtId="2" fontId="0" fillId="0" borderId="7" xfId="0" applyNumberFormat="1" applyBorder="1" applyAlignment="1">
      <alignment horizontal="center"/>
    </xf>
    <xf numFmtId="0" fontId="16" fillId="0" borderId="7" xfId="0" applyFont="1" applyFill="1" applyBorder="1" applyAlignment="1">
      <alignment horizontal="center"/>
    </xf>
    <xf numFmtId="0" fontId="0" fillId="0" borderId="26" xfId="0" applyBorder="1"/>
    <xf numFmtId="0" fontId="9" fillId="4" borderId="5" xfId="0" applyFont="1" applyFill="1" applyBorder="1" applyAlignment="1">
      <alignment horizontal="center" vertical="center"/>
    </xf>
    <xf numFmtId="0" fontId="9" fillId="0" borderId="5" xfId="0" applyFont="1" applyBorder="1"/>
    <xf numFmtId="0" fontId="9" fillId="0" borderId="5" xfId="0" applyFont="1" applyBorder="1" applyAlignment="1">
      <alignment horizontal="center"/>
    </xf>
    <xf numFmtId="0" fontId="0" fillId="0" borderId="21" xfId="0" applyBorder="1" applyAlignment="1">
      <alignment horizontal="right"/>
    </xf>
    <xf numFmtId="0" fontId="0" fillId="9" borderId="27" xfId="0" applyFill="1" applyBorder="1" applyAlignment="1">
      <alignment horizontal="center" vertical="center"/>
    </xf>
    <xf numFmtId="0" fontId="0" fillId="9" borderId="27" xfId="0" applyFill="1" applyBorder="1" applyAlignment="1"/>
    <xf numFmtId="0" fontId="0" fillId="9" borderId="19" xfId="0" applyFill="1" applyBorder="1" applyAlignment="1"/>
    <xf numFmtId="0" fontId="2" fillId="9" borderId="19" xfId="0" applyFont="1" applyFill="1" applyBorder="1" applyAlignment="1">
      <alignment horizontal="center"/>
    </xf>
    <xf numFmtId="0" fontId="4" fillId="9" borderId="19" xfId="0" applyFont="1" applyFill="1" applyBorder="1" applyAlignment="1">
      <alignment horizontal="center"/>
    </xf>
    <xf numFmtId="0" fontId="4" fillId="10" borderId="19" xfId="0" applyFont="1" applyFill="1" applyBorder="1" applyAlignment="1">
      <alignment horizontal="right"/>
    </xf>
    <xf numFmtId="0" fontId="15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3" fillId="4" borderId="28" xfId="0" applyFont="1" applyFill="1" applyBorder="1" applyAlignment="1">
      <alignment vertical="center"/>
    </xf>
    <xf numFmtId="0" fontId="3" fillId="4" borderId="20" xfId="0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vertical="center"/>
    </xf>
    <xf numFmtId="0" fontId="1" fillId="0" borderId="29" xfId="0" applyFont="1" applyBorder="1"/>
    <xf numFmtId="0" fontId="2" fillId="9" borderId="18" xfId="0" applyFont="1" applyFill="1" applyBorder="1" applyAlignment="1"/>
    <xf numFmtId="0" fontId="2" fillId="9" borderId="27" xfId="0" applyFont="1" applyFill="1" applyBorder="1" applyAlignment="1">
      <alignment horizontal="center"/>
    </xf>
    <xf numFmtId="0" fontId="6" fillId="0" borderId="2" xfId="0" applyFont="1" applyBorder="1"/>
    <xf numFmtId="0" fontId="0" fillId="0" borderId="15" xfId="0" applyBorder="1"/>
    <xf numFmtId="4" fontId="0" fillId="0" borderId="23" xfId="0" applyNumberFormat="1" applyBorder="1" applyAlignment="1">
      <alignment horizontal="center"/>
    </xf>
    <xf numFmtId="2" fontId="0" fillId="0" borderId="23" xfId="0" applyNumberFormat="1" applyBorder="1" applyAlignment="1">
      <alignment horizontal="center"/>
    </xf>
    <xf numFmtId="4" fontId="0" fillId="0" borderId="0" xfId="0" applyNumberFormat="1" applyBorder="1"/>
    <xf numFmtId="0" fontId="3" fillId="5" borderId="10" xfId="0" applyFont="1" applyFill="1" applyBorder="1" applyAlignment="1">
      <alignment horizontal="center"/>
    </xf>
    <xf numFmtId="0" fontId="3" fillId="6" borderId="9" xfId="0" applyFont="1" applyFill="1" applyBorder="1" applyAlignment="1">
      <alignment horizontal="center"/>
    </xf>
    <xf numFmtId="0" fontId="3" fillId="7" borderId="9" xfId="0" applyFont="1" applyFill="1" applyBorder="1" applyAlignment="1">
      <alignment horizontal="center"/>
    </xf>
    <xf numFmtId="0" fontId="3" fillId="8" borderId="9" xfId="0" applyFont="1" applyFill="1" applyBorder="1" applyAlignment="1">
      <alignment horizontal="center"/>
    </xf>
    <xf numFmtId="4" fontId="3" fillId="5" borderId="10" xfId="0" applyNumberFormat="1" applyFont="1" applyFill="1" applyBorder="1" applyAlignment="1">
      <alignment horizontal="center"/>
    </xf>
    <xf numFmtId="4" fontId="3" fillId="6" borderId="9" xfId="0" applyNumberFormat="1" applyFont="1" applyFill="1" applyBorder="1" applyAlignment="1">
      <alignment horizontal="center"/>
    </xf>
    <xf numFmtId="2" fontId="3" fillId="7" borderId="9" xfId="0" applyNumberFormat="1" applyFont="1" applyFill="1" applyBorder="1" applyAlignment="1">
      <alignment horizontal="center"/>
    </xf>
    <xf numFmtId="4" fontId="3" fillId="8" borderId="9" xfId="0" applyNumberFormat="1" applyFont="1" applyFill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1" fillId="0" borderId="0" xfId="1" applyFont="1" applyFill="1" applyBorder="1" applyAlignment="1">
      <alignment horizontal="center"/>
    </xf>
    <xf numFmtId="8" fontId="1" fillId="0" borderId="0" xfId="1" applyNumberFormat="1" applyFont="1" applyFill="1" applyBorder="1" applyAlignment="1">
      <alignment horizontal="center"/>
    </xf>
    <xf numFmtId="0" fontId="10" fillId="0" borderId="0" xfId="0" applyFont="1" applyBorder="1" applyAlignment="1">
      <alignment horizontal="center"/>
    </xf>
    <xf numFmtId="2" fontId="0" fillId="0" borderId="0" xfId="0" applyNumberFormat="1" applyBorder="1"/>
    <xf numFmtId="44" fontId="0" fillId="0" borderId="0" xfId="0" applyNumberFormat="1" applyBorder="1"/>
    <xf numFmtId="0" fontId="10" fillId="0" borderId="0" xfId="0" applyFont="1" applyFill="1" applyBorder="1"/>
    <xf numFmtId="4" fontId="0" fillId="0" borderId="0" xfId="0" applyNumberFormat="1" applyFill="1" applyBorder="1"/>
    <xf numFmtId="4" fontId="6" fillId="0" borderId="0" xfId="0" applyNumberFormat="1" applyFont="1" applyFill="1" applyBorder="1"/>
    <xf numFmtId="44" fontId="6" fillId="0" borderId="0" xfId="0" applyNumberFormat="1" applyFont="1" applyFill="1" applyBorder="1"/>
    <xf numFmtId="0" fontId="12" fillId="0" borderId="0" xfId="0" applyFont="1" applyBorder="1"/>
    <xf numFmtId="2" fontId="12" fillId="0" borderId="0" xfId="0" applyNumberFormat="1" applyFont="1" applyFill="1" applyBorder="1"/>
    <xf numFmtId="44" fontId="12" fillId="0" borderId="0" xfId="0" applyNumberFormat="1" applyFont="1" applyFill="1" applyBorder="1"/>
    <xf numFmtId="4" fontId="0" fillId="0" borderId="0" xfId="0" applyNumberFormat="1" applyBorder="1" applyAlignment="1">
      <alignment horizontal="center"/>
    </xf>
    <xf numFmtId="0" fontId="14" fillId="0" borderId="30" xfId="0" applyFont="1" applyBorder="1" applyAlignment="1">
      <alignment horizontal="center" wrapText="1"/>
    </xf>
    <xf numFmtId="0" fontId="14" fillId="0" borderId="30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 wrapText="1"/>
    </xf>
    <xf numFmtId="0" fontId="13" fillId="0" borderId="30" xfId="0" applyFont="1" applyFill="1" applyBorder="1" applyAlignment="1">
      <alignment horizontal="center" vertical="center"/>
    </xf>
    <xf numFmtId="0" fontId="13" fillId="0" borderId="30" xfId="0" applyFont="1" applyFill="1" applyBorder="1" applyAlignment="1">
      <alignment horizontal="center" vertical="center" wrapText="1"/>
    </xf>
    <xf numFmtId="0" fontId="1" fillId="5" borderId="18" xfId="0" applyFont="1" applyFill="1" applyBorder="1" applyAlignment="1">
      <alignment vertical="center"/>
    </xf>
    <xf numFmtId="0" fontId="1" fillId="5" borderId="27" xfId="0" applyFont="1" applyFill="1" applyBorder="1" applyAlignment="1">
      <alignment horizontal="center" vertical="center"/>
    </xf>
    <xf numFmtId="0" fontId="9" fillId="5" borderId="27" xfId="0" applyFont="1" applyFill="1" applyBorder="1" applyAlignment="1">
      <alignment horizontal="center" vertical="center"/>
    </xf>
    <xf numFmtId="0" fontId="9" fillId="5" borderId="31" xfId="0" applyFont="1" applyFill="1" applyBorder="1" applyAlignment="1">
      <alignment vertical="center"/>
    </xf>
    <xf numFmtId="0" fontId="0" fillId="0" borderId="18" xfId="0" applyBorder="1"/>
    <xf numFmtId="0" fontId="0" fillId="0" borderId="19" xfId="0" applyBorder="1"/>
    <xf numFmtId="0" fontId="0" fillId="0" borderId="27" xfId="0" applyBorder="1" applyAlignment="1">
      <alignment horizontal="center"/>
    </xf>
    <xf numFmtId="0" fontId="0" fillId="0" borderId="19" xfId="0" applyFill="1" applyBorder="1"/>
    <xf numFmtId="0" fontId="0" fillId="0" borderId="31" xfId="0" applyBorder="1"/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9" fillId="4" borderId="5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1" fillId="2" borderId="11" xfId="0" applyFont="1" applyFill="1" applyBorder="1" applyAlignment="1">
      <alignment vertical="center"/>
    </xf>
    <xf numFmtId="0" fontId="1" fillId="2" borderId="22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" fillId="9" borderId="8" xfId="0" applyFont="1" applyFill="1" applyBorder="1" applyAlignment="1">
      <alignment vertical="center"/>
    </xf>
    <xf numFmtId="0" fontId="1" fillId="9" borderId="11" xfId="0" applyFont="1" applyFill="1" applyBorder="1" applyAlignment="1">
      <alignment vertical="center"/>
    </xf>
    <xf numFmtId="0" fontId="1" fillId="9" borderId="22" xfId="0" applyFont="1" applyFill="1" applyBorder="1" applyAlignment="1">
      <alignment vertical="center"/>
    </xf>
    <xf numFmtId="0" fontId="17" fillId="0" borderId="0" xfId="0" applyFont="1" applyAlignment="1">
      <alignment horizontal="center" vertical="center"/>
    </xf>
    <xf numFmtId="0" fontId="1" fillId="3" borderId="8" xfId="0" applyFont="1" applyFill="1" applyBorder="1" applyAlignment="1">
      <alignment vertical="center"/>
    </xf>
    <xf numFmtId="0" fontId="1" fillId="3" borderId="11" xfId="0" applyFont="1" applyFill="1" applyBorder="1" applyAlignment="1">
      <alignment vertical="center"/>
    </xf>
    <xf numFmtId="0" fontId="1" fillId="3" borderId="12" xfId="0" applyFont="1" applyFill="1" applyBorder="1" applyAlignment="1">
      <alignment vertical="center"/>
    </xf>
    <xf numFmtId="0" fontId="1" fillId="7" borderId="8" xfId="0" applyFont="1" applyFill="1" applyBorder="1" applyAlignment="1">
      <alignment vertical="center"/>
    </xf>
    <xf numFmtId="0" fontId="1" fillId="7" borderId="11" xfId="0" applyFont="1" applyFill="1" applyBorder="1" applyAlignment="1">
      <alignment vertical="center"/>
    </xf>
    <xf numFmtId="0" fontId="1" fillId="7" borderId="12" xfId="0" applyFont="1" applyFill="1" applyBorder="1" applyAlignment="1">
      <alignment vertical="center"/>
    </xf>
    <xf numFmtId="0" fontId="0" fillId="10" borderId="0" xfId="0" applyFill="1" applyBorder="1"/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9900CC"/>
      <color rgb="FF00DA63"/>
      <color rgb="FF00CC66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148"/>
  <sheetViews>
    <sheetView tabSelected="1" zoomScaleNormal="100" zoomScalePageLayoutView="59" workbookViewId="0">
      <selection activeCell="E2" sqref="E2:L2"/>
    </sheetView>
  </sheetViews>
  <sheetFormatPr defaultRowHeight="15" x14ac:dyDescent="0.25"/>
  <cols>
    <col min="1" max="1" width="2.85546875" customWidth="1"/>
    <col min="2" max="2" width="5.7109375" customWidth="1"/>
    <col min="3" max="3" width="20.140625" style="52" customWidth="1"/>
    <col min="4" max="4" width="17.42578125" customWidth="1"/>
    <col min="5" max="5" width="15.42578125" customWidth="1"/>
    <col min="6" max="6" width="19.28515625" customWidth="1"/>
    <col min="7" max="7" width="12.5703125" customWidth="1"/>
    <col min="8" max="9" width="12.140625" customWidth="1"/>
    <col min="10" max="10" width="17.28515625" customWidth="1"/>
    <col min="11" max="11" width="13" customWidth="1"/>
    <col min="13" max="13" width="13.42578125" customWidth="1"/>
    <col min="14" max="14" width="14.5703125" customWidth="1"/>
    <col min="15" max="15" width="6.85546875" customWidth="1"/>
    <col min="16" max="16" width="12.85546875" bestFit="1" customWidth="1"/>
  </cols>
  <sheetData>
    <row r="1" spans="2:15" x14ac:dyDescent="0.25">
      <c r="N1" t="s">
        <v>148</v>
      </c>
    </row>
    <row r="2" spans="2:15" ht="57" customHeight="1" x14ac:dyDescent="0.25">
      <c r="B2" t="s">
        <v>108</v>
      </c>
      <c r="C2" s="110"/>
      <c r="D2" s="193" t="s">
        <v>110</v>
      </c>
      <c r="E2" s="205" t="s">
        <v>149</v>
      </c>
      <c r="F2" s="205"/>
      <c r="G2" s="205"/>
      <c r="H2" s="205"/>
      <c r="I2" s="205"/>
      <c r="J2" s="205"/>
      <c r="K2" s="205"/>
      <c r="L2" s="205"/>
    </row>
    <row r="3" spans="2:15" ht="15.75" thickBot="1" x14ac:dyDescent="0.3"/>
    <row r="4" spans="2:15" ht="39.950000000000003" customHeight="1" x14ac:dyDescent="0.25">
      <c r="B4" s="177" t="s">
        <v>0</v>
      </c>
      <c r="C4" s="178" t="s">
        <v>30</v>
      </c>
      <c r="D4" s="179" t="s">
        <v>1</v>
      </c>
      <c r="E4" s="180" t="s">
        <v>14</v>
      </c>
      <c r="F4" s="179" t="s">
        <v>3</v>
      </c>
      <c r="G4" s="179" t="s">
        <v>4</v>
      </c>
      <c r="H4" s="179" t="s">
        <v>5</v>
      </c>
      <c r="I4" s="181" t="s">
        <v>2</v>
      </c>
      <c r="J4" s="182" t="s">
        <v>27</v>
      </c>
      <c r="K4" s="182" t="s">
        <v>21</v>
      </c>
      <c r="L4" s="182" t="s">
        <v>25</v>
      </c>
      <c r="M4" s="182" t="s">
        <v>22</v>
      </c>
      <c r="N4" s="182" t="s">
        <v>26</v>
      </c>
      <c r="O4" s="182" t="s">
        <v>22</v>
      </c>
    </row>
    <row r="5" spans="2:15" s="192" customFormat="1" ht="37.5" customHeight="1" x14ac:dyDescent="0.25">
      <c r="B5" s="45"/>
      <c r="C5" s="45" t="s">
        <v>109</v>
      </c>
      <c r="D5" s="193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</row>
    <row r="6" spans="2:15" ht="15.75" thickBot="1" x14ac:dyDescent="0.3">
      <c r="B6" s="183" t="s">
        <v>17</v>
      </c>
      <c r="C6" s="184"/>
      <c r="D6" s="185"/>
      <c r="E6" s="186"/>
      <c r="F6" s="187"/>
      <c r="G6" s="188"/>
      <c r="H6" s="189"/>
      <c r="I6" s="190"/>
      <c r="J6" s="188"/>
      <c r="K6" s="191"/>
      <c r="L6" s="187"/>
      <c r="M6" s="187"/>
      <c r="N6" s="188"/>
      <c r="O6" s="188"/>
    </row>
    <row r="7" spans="2:15" ht="19.5" thickBot="1" x14ac:dyDescent="0.3">
      <c r="B7" s="51"/>
      <c r="C7" s="48"/>
      <c r="D7" s="48"/>
      <c r="E7" s="32"/>
      <c r="F7" s="33"/>
      <c r="G7" s="33"/>
      <c r="H7" s="33"/>
      <c r="I7" s="33"/>
      <c r="J7" s="33"/>
      <c r="K7" s="33"/>
      <c r="L7" s="33"/>
      <c r="M7" s="33"/>
      <c r="N7" s="33"/>
      <c r="O7" s="24"/>
    </row>
    <row r="8" spans="2:15" x14ac:dyDescent="0.25">
      <c r="B8" s="2">
        <v>105</v>
      </c>
      <c r="C8" s="111" t="s">
        <v>111</v>
      </c>
      <c r="D8" s="45" t="s">
        <v>112</v>
      </c>
      <c r="E8" s="25" t="s">
        <v>49</v>
      </c>
      <c r="F8" s="5" t="s">
        <v>113</v>
      </c>
      <c r="G8" s="15" t="s">
        <v>51</v>
      </c>
      <c r="H8" s="79">
        <v>1.6</v>
      </c>
      <c r="I8" s="29" t="s">
        <v>15</v>
      </c>
      <c r="J8" s="10"/>
      <c r="K8" s="23"/>
      <c r="L8" s="10"/>
      <c r="M8" s="22"/>
      <c r="N8" s="23"/>
      <c r="O8" s="23"/>
    </row>
    <row r="9" spans="2:15" x14ac:dyDescent="0.25">
      <c r="B9" s="3">
        <v>107</v>
      </c>
      <c r="C9" s="111" t="s">
        <v>114</v>
      </c>
      <c r="D9" s="45" t="s">
        <v>112</v>
      </c>
      <c r="E9" s="25" t="s">
        <v>52</v>
      </c>
      <c r="F9" s="5" t="s">
        <v>115</v>
      </c>
      <c r="G9" s="14" t="s">
        <v>43</v>
      </c>
      <c r="H9" s="77">
        <v>16</v>
      </c>
      <c r="I9" s="29" t="s">
        <v>15</v>
      </c>
      <c r="J9" s="10"/>
      <c r="K9" s="23"/>
      <c r="L9" s="10"/>
      <c r="M9" s="23"/>
      <c r="N9" s="23">
        <v>8</v>
      </c>
      <c r="O9" s="23">
        <v>2</v>
      </c>
    </row>
    <row r="10" spans="2:15" ht="15.75" x14ac:dyDescent="0.25">
      <c r="B10" s="3">
        <v>109</v>
      </c>
      <c r="C10" s="111" t="s">
        <v>114</v>
      </c>
      <c r="D10" s="45" t="s">
        <v>112</v>
      </c>
      <c r="E10" s="28" t="s">
        <v>54</v>
      </c>
      <c r="F10" s="1" t="s">
        <v>116</v>
      </c>
      <c r="G10" s="14" t="s">
        <v>43</v>
      </c>
      <c r="H10" s="77">
        <v>19.399999999999999</v>
      </c>
      <c r="I10" s="31" t="s">
        <v>15</v>
      </c>
      <c r="J10" s="10"/>
      <c r="K10" s="23"/>
      <c r="L10" s="10"/>
      <c r="M10" s="23"/>
      <c r="N10" s="131">
        <v>7</v>
      </c>
      <c r="O10" s="10">
        <v>1.75</v>
      </c>
    </row>
    <row r="11" spans="2:15" ht="15.75" x14ac:dyDescent="0.25">
      <c r="B11" s="3">
        <v>113</v>
      </c>
      <c r="C11" s="111" t="s">
        <v>114</v>
      </c>
      <c r="D11" s="45" t="s">
        <v>112</v>
      </c>
      <c r="E11" s="25" t="s">
        <v>59</v>
      </c>
      <c r="F11" s="1" t="s">
        <v>65</v>
      </c>
      <c r="G11" s="15" t="s">
        <v>51</v>
      </c>
      <c r="H11" s="77">
        <v>14.3</v>
      </c>
      <c r="I11" s="31" t="s">
        <v>15</v>
      </c>
      <c r="J11" s="10" t="s">
        <v>46</v>
      </c>
      <c r="K11" s="23">
        <v>5.78</v>
      </c>
      <c r="L11" s="10">
        <v>3</v>
      </c>
      <c r="M11" s="23">
        <v>2.1</v>
      </c>
      <c r="N11" s="151"/>
      <c r="O11" s="23"/>
    </row>
    <row r="12" spans="2:15" ht="15.75" x14ac:dyDescent="0.25">
      <c r="B12" s="3"/>
      <c r="C12" s="111" t="s">
        <v>114</v>
      </c>
      <c r="D12" s="45" t="s">
        <v>112</v>
      </c>
      <c r="E12" s="25"/>
      <c r="F12" s="1" t="s">
        <v>48</v>
      </c>
      <c r="G12" s="15" t="s">
        <v>117</v>
      </c>
      <c r="H12" s="77">
        <v>134.30000000000001</v>
      </c>
      <c r="I12" s="31" t="s">
        <v>15</v>
      </c>
      <c r="J12" s="10" t="s">
        <v>46</v>
      </c>
      <c r="K12" s="23">
        <v>15.5</v>
      </c>
      <c r="L12" s="10"/>
      <c r="M12" s="23"/>
      <c r="N12" s="10"/>
      <c r="O12" s="10"/>
    </row>
    <row r="13" spans="2:15" ht="15.75" x14ac:dyDescent="0.25">
      <c r="B13" s="3"/>
      <c r="C13" s="111" t="s">
        <v>114</v>
      </c>
      <c r="D13" s="45" t="s">
        <v>112</v>
      </c>
      <c r="E13" s="25"/>
      <c r="F13" s="1" t="s">
        <v>118</v>
      </c>
      <c r="G13" s="15" t="s">
        <v>43</v>
      </c>
      <c r="H13" s="77">
        <v>6.6</v>
      </c>
      <c r="I13" s="31" t="s">
        <v>15</v>
      </c>
      <c r="J13" s="10" t="s">
        <v>46</v>
      </c>
      <c r="K13" s="23">
        <v>59.52</v>
      </c>
      <c r="L13" s="10"/>
      <c r="M13" s="23"/>
      <c r="N13" s="23"/>
      <c r="O13" s="23"/>
    </row>
    <row r="14" spans="2:15" ht="15.75" x14ac:dyDescent="0.25">
      <c r="B14" s="3"/>
      <c r="C14" s="111" t="s">
        <v>114</v>
      </c>
      <c r="D14" s="45" t="s">
        <v>112</v>
      </c>
      <c r="E14" s="25"/>
      <c r="F14" s="1" t="s">
        <v>119</v>
      </c>
      <c r="G14" s="15" t="s">
        <v>43</v>
      </c>
      <c r="H14" s="77">
        <v>45.9</v>
      </c>
      <c r="I14" s="31" t="s">
        <v>15</v>
      </c>
      <c r="J14" s="10" t="s">
        <v>46</v>
      </c>
      <c r="K14" s="23">
        <v>42.24</v>
      </c>
      <c r="L14" s="10"/>
      <c r="M14" s="23"/>
      <c r="N14" s="23"/>
      <c r="O14" s="23"/>
    </row>
    <row r="15" spans="2:15" ht="15.75" x14ac:dyDescent="0.25">
      <c r="B15" s="3"/>
      <c r="C15" s="111" t="s">
        <v>114</v>
      </c>
      <c r="D15" s="45" t="s">
        <v>112</v>
      </c>
      <c r="E15" s="25"/>
      <c r="F15" s="1" t="s">
        <v>120</v>
      </c>
      <c r="G15" s="15"/>
      <c r="H15" s="77"/>
      <c r="I15" s="31"/>
      <c r="J15" s="10" t="s">
        <v>46</v>
      </c>
      <c r="K15" s="23">
        <v>23.5</v>
      </c>
      <c r="L15" s="10"/>
      <c r="M15" s="23"/>
      <c r="N15" s="23"/>
      <c r="O15" s="23"/>
    </row>
    <row r="16" spans="2:15" ht="15.75" x14ac:dyDescent="0.25">
      <c r="B16" s="3"/>
      <c r="C16" s="111" t="s">
        <v>114</v>
      </c>
      <c r="D16" s="45" t="s">
        <v>112</v>
      </c>
      <c r="E16" s="25"/>
      <c r="F16" s="1" t="s">
        <v>45</v>
      </c>
      <c r="G16" s="15" t="s">
        <v>43</v>
      </c>
      <c r="H16" s="77">
        <v>32.299999999999997</v>
      </c>
      <c r="I16" s="31" t="s">
        <v>15</v>
      </c>
      <c r="J16" s="10" t="s">
        <v>46</v>
      </c>
      <c r="K16" s="23">
        <v>3.92</v>
      </c>
      <c r="L16" s="10">
        <v>3</v>
      </c>
      <c r="M16" s="23">
        <v>2.1</v>
      </c>
      <c r="N16" s="23"/>
      <c r="O16" s="23"/>
    </row>
    <row r="17" spans="2:15" ht="15.75" x14ac:dyDescent="0.25">
      <c r="B17" s="3">
        <v>208</v>
      </c>
      <c r="C17" s="111" t="s">
        <v>114</v>
      </c>
      <c r="D17" s="45" t="s">
        <v>121</v>
      </c>
      <c r="E17" s="25" t="s">
        <v>72</v>
      </c>
      <c r="F17" s="1" t="s">
        <v>64</v>
      </c>
      <c r="G17" s="15" t="s">
        <v>43</v>
      </c>
      <c r="H17" s="77">
        <v>16</v>
      </c>
      <c r="I17" s="31" t="s">
        <v>15</v>
      </c>
      <c r="J17" s="10"/>
      <c r="K17" s="23"/>
      <c r="L17" s="10"/>
      <c r="M17" s="23"/>
      <c r="N17" s="23">
        <v>8</v>
      </c>
      <c r="O17" s="23">
        <v>2</v>
      </c>
    </row>
    <row r="18" spans="2:15" ht="15.75" x14ac:dyDescent="0.25">
      <c r="B18" s="3">
        <v>210</v>
      </c>
      <c r="C18" s="111" t="s">
        <v>114</v>
      </c>
      <c r="D18" s="45" t="s">
        <v>121</v>
      </c>
      <c r="E18" s="25" t="s">
        <v>74</v>
      </c>
      <c r="F18" s="1" t="s">
        <v>60</v>
      </c>
      <c r="G18" s="15" t="s">
        <v>43</v>
      </c>
      <c r="H18" s="77">
        <v>19.399999999999999</v>
      </c>
      <c r="I18" s="31" t="s">
        <v>15</v>
      </c>
      <c r="J18" s="10"/>
      <c r="K18" s="23"/>
      <c r="L18" s="10"/>
      <c r="M18" s="23"/>
      <c r="N18" s="23">
        <v>7</v>
      </c>
      <c r="O18" s="23">
        <v>1.75</v>
      </c>
    </row>
    <row r="19" spans="2:15" ht="15.75" x14ac:dyDescent="0.25">
      <c r="B19" s="3">
        <v>215</v>
      </c>
      <c r="C19" s="111" t="s">
        <v>114</v>
      </c>
      <c r="D19" s="45" t="s">
        <v>121</v>
      </c>
      <c r="E19" s="25" t="s">
        <v>79</v>
      </c>
      <c r="F19" s="1" t="s">
        <v>65</v>
      </c>
      <c r="G19" s="15" t="s">
        <v>51</v>
      </c>
      <c r="H19" s="77">
        <v>14.3</v>
      </c>
      <c r="I19" s="31" t="s">
        <v>15</v>
      </c>
      <c r="J19" s="10" t="s">
        <v>46</v>
      </c>
      <c r="K19" s="23">
        <v>8.2799999999999994</v>
      </c>
      <c r="L19" s="10">
        <v>3</v>
      </c>
      <c r="M19" s="23">
        <v>2.1</v>
      </c>
      <c r="N19" s="23"/>
      <c r="O19" s="23"/>
    </row>
    <row r="20" spans="2:15" ht="15.75" x14ac:dyDescent="0.25">
      <c r="B20" s="3"/>
      <c r="C20" s="111" t="s">
        <v>114</v>
      </c>
      <c r="D20" s="45" t="s">
        <v>121</v>
      </c>
      <c r="E20" s="28"/>
      <c r="F20" s="1" t="s">
        <v>48</v>
      </c>
      <c r="G20" s="14" t="s">
        <v>43</v>
      </c>
      <c r="H20" s="77">
        <v>95.4</v>
      </c>
      <c r="I20" s="31" t="s">
        <v>15</v>
      </c>
      <c r="J20" s="10" t="s">
        <v>46</v>
      </c>
      <c r="K20" s="23">
        <v>7.92</v>
      </c>
      <c r="L20" s="122"/>
      <c r="M20" s="123"/>
      <c r="N20" s="123"/>
      <c r="O20" s="23"/>
    </row>
    <row r="21" spans="2:15" ht="15.75" x14ac:dyDescent="0.25">
      <c r="B21" s="124"/>
      <c r="C21" s="111" t="s">
        <v>114</v>
      </c>
      <c r="D21" s="45" t="s">
        <v>121</v>
      </c>
      <c r="E21" s="125"/>
      <c r="F21" s="126" t="s">
        <v>45</v>
      </c>
      <c r="G21" s="120" t="s">
        <v>43</v>
      </c>
      <c r="H21" s="121">
        <v>32.299999999999997</v>
      </c>
      <c r="I21" s="31" t="s">
        <v>15</v>
      </c>
      <c r="J21" s="122" t="s">
        <v>46</v>
      </c>
      <c r="K21" s="123">
        <v>3.92</v>
      </c>
      <c r="L21" s="122">
        <v>3</v>
      </c>
      <c r="M21" s="123">
        <v>2.1</v>
      </c>
      <c r="N21" s="123"/>
      <c r="O21" s="23"/>
    </row>
    <row r="22" spans="2:15" ht="15.75" x14ac:dyDescent="0.25">
      <c r="B22" s="124">
        <v>307</v>
      </c>
      <c r="C22" s="111" t="s">
        <v>114</v>
      </c>
      <c r="D22" s="117" t="s">
        <v>122</v>
      </c>
      <c r="E22" s="118" t="s">
        <v>89</v>
      </c>
      <c r="F22" s="119" t="s">
        <v>64</v>
      </c>
      <c r="G22" s="120" t="s">
        <v>43</v>
      </c>
      <c r="H22" s="121">
        <v>16</v>
      </c>
      <c r="I22" s="31" t="s">
        <v>15</v>
      </c>
      <c r="J22" s="122"/>
      <c r="K22" s="123"/>
      <c r="L22" s="10"/>
      <c r="M22" s="23"/>
      <c r="N22" s="23">
        <v>8</v>
      </c>
      <c r="O22" s="23">
        <v>2</v>
      </c>
    </row>
    <row r="23" spans="2:15" ht="15.75" x14ac:dyDescent="0.25">
      <c r="B23" s="3">
        <v>309</v>
      </c>
      <c r="C23" s="111" t="s">
        <v>114</v>
      </c>
      <c r="D23" s="117" t="s">
        <v>122</v>
      </c>
      <c r="E23" s="25" t="s">
        <v>90</v>
      </c>
      <c r="F23" s="1" t="s">
        <v>60</v>
      </c>
      <c r="G23" s="15" t="s">
        <v>43</v>
      </c>
      <c r="H23" s="77">
        <v>19.399999999999999</v>
      </c>
      <c r="I23" s="31" t="s">
        <v>15</v>
      </c>
      <c r="J23" s="10"/>
      <c r="K23" s="23"/>
      <c r="L23" s="10"/>
      <c r="M23" s="23"/>
      <c r="N23" s="23">
        <v>7</v>
      </c>
      <c r="O23" s="23">
        <v>1.75</v>
      </c>
    </row>
    <row r="24" spans="2:15" ht="15.75" x14ac:dyDescent="0.25">
      <c r="B24" s="3">
        <v>314</v>
      </c>
      <c r="C24" s="111" t="s">
        <v>114</v>
      </c>
      <c r="D24" s="117" t="s">
        <v>122</v>
      </c>
      <c r="E24" s="25" t="s">
        <v>95</v>
      </c>
      <c r="F24" s="1" t="s">
        <v>65</v>
      </c>
      <c r="G24" s="15" t="s">
        <v>51</v>
      </c>
      <c r="H24" s="77">
        <v>14.3</v>
      </c>
      <c r="I24" s="31" t="s">
        <v>15</v>
      </c>
      <c r="J24" s="10" t="s">
        <v>46</v>
      </c>
      <c r="K24" s="23">
        <v>8.2799999999999994</v>
      </c>
      <c r="L24" s="10">
        <v>3</v>
      </c>
      <c r="M24" s="23">
        <v>2.1</v>
      </c>
      <c r="N24" s="23"/>
      <c r="O24" s="23"/>
    </row>
    <row r="25" spans="2:15" ht="15.75" x14ac:dyDescent="0.25">
      <c r="B25" s="3"/>
      <c r="C25" s="111" t="s">
        <v>114</v>
      </c>
      <c r="D25" s="117" t="s">
        <v>122</v>
      </c>
      <c r="E25" s="28"/>
      <c r="F25" s="1" t="s">
        <v>48</v>
      </c>
      <c r="G25" s="14" t="s">
        <v>43</v>
      </c>
      <c r="H25" s="77">
        <v>95.4</v>
      </c>
      <c r="I25" s="31" t="s">
        <v>15</v>
      </c>
      <c r="J25" s="10" t="s">
        <v>46</v>
      </c>
      <c r="K25" s="23">
        <v>6.48</v>
      </c>
      <c r="L25" s="10"/>
      <c r="M25" s="23"/>
      <c r="N25" s="23"/>
      <c r="O25" s="23"/>
    </row>
    <row r="26" spans="2:15" ht="15.75" x14ac:dyDescent="0.25">
      <c r="B26" s="3"/>
      <c r="C26" s="111" t="s">
        <v>114</v>
      </c>
      <c r="D26" s="117" t="s">
        <v>122</v>
      </c>
      <c r="E26" s="25"/>
      <c r="F26" s="1" t="s">
        <v>45</v>
      </c>
      <c r="G26" s="15" t="s">
        <v>43</v>
      </c>
      <c r="H26" s="77">
        <v>32.299999999999997</v>
      </c>
      <c r="I26" s="31" t="s">
        <v>15</v>
      </c>
      <c r="J26" s="10" t="s">
        <v>46</v>
      </c>
      <c r="K26" s="23">
        <v>3.92</v>
      </c>
      <c r="L26" s="10">
        <v>3</v>
      </c>
      <c r="M26" s="23">
        <v>2.1</v>
      </c>
      <c r="N26" s="23"/>
      <c r="O26" s="23"/>
    </row>
    <row r="27" spans="2:15" ht="15.75" x14ac:dyDescent="0.25">
      <c r="B27" s="3">
        <v>405</v>
      </c>
      <c r="C27" s="111" t="s">
        <v>114</v>
      </c>
      <c r="D27" s="45" t="s">
        <v>123</v>
      </c>
      <c r="E27" s="25" t="s">
        <v>124</v>
      </c>
      <c r="F27" s="1" t="s">
        <v>64</v>
      </c>
      <c r="G27" s="15" t="s">
        <v>43</v>
      </c>
      <c r="H27" s="77">
        <v>16</v>
      </c>
      <c r="I27" s="31" t="s">
        <v>15</v>
      </c>
      <c r="J27" s="10"/>
      <c r="K27" s="23"/>
      <c r="L27" s="10"/>
      <c r="M27" s="22"/>
      <c r="N27" s="23">
        <v>8</v>
      </c>
      <c r="O27" s="23">
        <v>2</v>
      </c>
    </row>
    <row r="28" spans="2:15" ht="15.75" x14ac:dyDescent="0.25">
      <c r="B28" s="3">
        <v>407</v>
      </c>
      <c r="C28" s="111" t="s">
        <v>114</v>
      </c>
      <c r="D28" s="45" t="s">
        <v>123</v>
      </c>
      <c r="E28" s="25" t="s">
        <v>102</v>
      </c>
      <c r="F28" s="1" t="s">
        <v>60</v>
      </c>
      <c r="G28" s="15" t="s">
        <v>43</v>
      </c>
      <c r="H28" s="77">
        <v>19.399999999999999</v>
      </c>
      <c r="I28" s="31" t="s">
        <v>15</v>
      </c>
      <c r="J28" s="10"/>
      <c r="K28" s="23"/>
      <c r="L28" s="10"/>
      <c r="M28" s="23"/>
      <c r="N28" s="23">
        <v>7</v>
      </c>
      <c r="O28" s="23">
        <v>1.75</v>
      </c>
    </row>
    <row r="29" spans="2:15" ht="15.75" x14ac:dyDescent="0.25">
      <c r="B29" s="4">
        <v>412</v>
      </c>
      <c r="C29" s="111" t="s">
        <v>114</v>
      </c>
      <c r="D29" s="45" t="s">
        <v>123</v>
      </c>
      <c r="E29" s="28" t="s">
        <v>125</v>
      </c>
      <c r="F29" s="1" t="s">
        <v>65</v>
      </c>
      <c r="G29" s="1" t="s">
        <v>51</v>
      </c>
      <c r="H29" s="97">
        <v>14.3</v>
      </c>
      <c r="I29" s="31" t="s">
        <v>15</v>
      </c>
      <c r="J29" s="10" t="s">
        <v>46</v>
      </c>
      <c r="K29" s="23">
        <v>8.2799999999999994</v>
      </c>
      <c r="L29" s="10">
        <v>3</v>
      </c>
      <c r="M29" s="23">
        <v>2.1</v>
      </c>
      <c r="N29" s="23"/>
      <c r="O29" s="23"/>
    </row>
    <row r="30" spans="2:15" ht="15.75" x14ac:dyDescent="0.25">
      <c r="B30" s="4"/>
      <c r="C30" s="111" t="s">
        <v>114</v>
      </c>
      <c r="D30" s="45" t="s">
        <v>123</v>
      </c>
      <c r="E30" s="25"/>
      <c r="F30" s="1" t="s">
        <v>48</v>
      </c>
      <c r="G30" s="15" t="s">
        <v>43</v>
      </c>
      <c r="H30" s="77">
        <v>95.4</v>
      </c>
      <c r="I30" s="31" t="s">
        <v>15</v>
      </c>
      <c r="J30" s="10" t="s">
        <v>46</v>
      </c>
      <c r="K30" s="23">
        <v>6.48</v>
      </c>
      <c r="L30" s="10"/>
      <c r="M30" s="23"/>
      <c r="N30" s="23"/>
      <c r="O30" s="23"/>
    </row>
    <row r="31" spans="2:15" ht="15.75" x14ac:dyDescent="0.25">
      <c r="B31" s="4"/>
      <c r="C31" s="111" t="s">
        <v>114</v>
      </c>
      <c r="D31" s="45" t="s">
        <v>123</v>
      </c>
      <c r="E31" s="25"/>
      <c r="F31" s="1" t="s">
        <v>45</v>
      </c>
      <c r="G31" s="15" t="s">
        <v>43</v>
      </c>
      <c r="H31" s="77">
        <v>32.299999999999997</v>
      </c>
      <c r="I31" s="31" t="s">
        <v>15</v>
      </c>
      <c r="J31" s="10" t="s">
        <v>46</v>
      </c>
      <c r="K31" s="23">
        <v>3.92</v>
      </c>
      <c r="L31" s="10">
        <v>3</v>
      </c>
      <c r="M31" s="23">
        <v>2.1</v>
      </c>
      <c r="N31" s="23"/>
      <c r="O31" s="23"/>
    </row>
    <row r="32" spans="2:15" ht="15.75" thickBot="1" x14ac:dyDescent="0.3">
      <c r="B32" s="4"/>
      <c r="C32" s="111"/>
      <c r="D32" s="45"/>
      <c r="E32" s="28"/>
      <c r="F32" s="1"/>
      <c r="G32" s="14"/>
      <c r="H32" s="77"/>
      <c r="I32" s="29"/>
      <c r="J32" s="10"/>
      <c r="K32" s="135"/>
      <c r="L32" s="10"/>
      <c r="M32" s="23"/>
      <c r="N32" s="23"/>
      <c r="O32" s="23"/>
    </row>
    <row r="33" spans="2:15" ht="16.5" thickBot="1" x14ac:dyDescent="0.3">
      <c r="B33" s="34" t="s">
        <v>7</v>
      </c>
      <c r="C33" s="112"/>
      <c r="D33" s="47"/>
      <c r="E33" s="35"/>
      <c r="F33" s="36"/>
      <c r="G33" s="37"/>
      <c r="H33" s="82">
        <f>SUM(H8:H32)</f>
        <v>802.5999999999998</v>
      </c>
      <c r="I33" s="38"/>
      <c r="J33" s="38"/>
      <c r="K33" s="107">
        <f>SUM(K8:K32)</f>
        <v>207.93999999999994</v>
      </c>
      <c r="L33" s="107">
        <f>SUM(L8:L32)</f>
        <v>24</v>
      </c>
      <c r="M33" s="107">
        <f>SUM(M8:M32)</f>
        <v>16.8</v>
      </c>
      <c r="N33" s="107">
        <f>SUM(N8:N32)</f>
        <v>60</v>
      </c>
      <c r="O33" s="107">
        <f>SUM(O8:O32)</f>
        <v>15</v>
      </c>
    </row>
    <row r="34" spans="2:15" ht="15.75" thickBot="1" x14ac:dyDescent="0.3">
      <c r="K34" s="104" t="s">
        <v>31</v>
      </c>
      <c r="L34" s="105">
        <v>24</v>
      </c>
      <c r="M34" s="105"/>
      <c r="N34" s="105">
        <v>60</v>
      </c>
      <c r="O34" s="106"/>
    </row>
    <row r="35" spans="2:15" ht="16.5" thickBot="1" x14ac:dyDescent="0.3">
      <c r="B35" s="8"/>
      <c r="C35" s="13"/>
      <c r="D35" s="8"/>
      <c r="E35" s="50"/>
      <c r="F35" s="13"/>
      <c r="G35" s="8"/>
      <c r="H35" s="8"/>
      <c r="I35" s="13"/>
      <c r="J35" s="18"/>
      <c r="K35" s="8"/>
      <c r="L35" s="8"/>
      <c r="M35" s="8"/>
      <c r="N35" s="8"/>
      <c r="O35" s="8"/>
    </row>
    <row r="36" spans="2:15" ht="16.5" thickBot="1" x14ac:dyDescent="0.3">
      <c r="B36" s="206" t="s">
        <v>18</v>
      </c>
      <c r="C36" s="207"/>
      <c r="D36" s="207"/>
      <c r="E36" s="208"/>
      <c r="F36" s="20"/>
      <c r="G36" s="9"/>
      <c r="H36" s="12"/>
      <c r="I36" s="53"/>
      <c r="J36" s="16"/>
      <c r="K36" s="9"/>
      <c r="L36" s="12"/>
      <c r="M36" s="9"/>
      <c r="N36" s="12"/>
      <c r="O36" s="12"/>
    </row>
    <row r="37" spans="2:15" ht="19.5" thickBot="1" x14ac:dyDescent="0.3">
      <c r="B37" s="51"/>
      <c r="C37" s="48"/>
      <c r="D37" s="48"/>
      <c r="E37" s="32"/>
      <c r="F37" s="33"/>
      <c r="G37" s="33"/>
      <c r="H37" s="33"/>
      <c r="I37" s="33"/>
      <c r="J37" s="33"/>
      <c r="K37" s="33"/>
      <c r="L37" s="33"/>
      <c r="M37" s="33"/>
      <c r="N37" s="33"/>
      <c r="O37" s="24"/>
    </row>
    <row r="38" spans="2:15" x14ac:dyDescent="0.25">
      <c r="B38" s="69"/>
      <c r="C38" s="113"/>
      <c r="D38" s="46"/>
      <c r="E38" s="25"/>
      <c r="F38" s="5"/>
      <c r="G38" s="14"/>
      <c r="H38" s="80"/>
      <c r="I38" s="29"/>
      <c r="J38" s="10"/>
      <c r="K38" s="23"/>
      <c r="L38" s="10"/>
      <c r="M38" s="23"/>
      <c r="N38" s="23"/>
      <c r="O38" s="23"/>
    </row>
    <row r="39" spans="2:15" ht="15.75" thickBot="1" x14ac:dyDescent="0.3">
      <c r="B39" s="4"/>
      <c r="C39" s="113"/>
      <c r="D39" s="46"/>
      <c r="E39" s="25"/>
      <c r="F39" s="1"/>
      <c r="G39" s="14"/>
      <c r="H39" s="80"/>
      <c r="I39" s="29"/>
      <c r="J39" s="10"/>
      <c r="K39" s="23"/>
      <c r="L39" s="10"/>
      <c r="M39" s="23"/>
      <c r="N39" s="23"/>
      <c r="O39" s="23"/>
    </row>
    <row r="40" spans="2:15" ht="16.5" thickBot="1" x14ac:dyDescent="0.3">
      <c r="B40" s="19" t="s">
        <v>16</v>
      </c>
      <c r="C40" s="114"/>
      <c r="D40" s="59"/>
      <c r="E40" s="60"/>
      <c r="F40" s="61"/>
      <c r="G40" s="60"/>
      <c r="H40" s="81">
        <f>SUM(H38:H39)</f>
        <v>0</v>
      </c>
      <c r="I40" s="62"/>
      <c r="J40" s="62"/>
      <c r="K40" s="108">
        <f>SUM(K38:K39)</f>
        <v>0</v>
      </c>
      <c r="L40" s="108">
        <f>SUM(L38:L39)</f>
        <v>0</v>
      </c>
      <c r="M40" s="108">
        <f>SUM(M38:M39)</f>
        <v>0</v>
      </c>
      <c r="N40" s="108">
        <f>SUM(N38:N39)</f>
        <v>0</v>
      </c>
      <c r="O40" s="107">
        <f>SUM(O38:O39)</f>
        <v>0</v>
      </c>
    </row>
    <row r="41" spans="2:15" ht="15.75" thickBot="1" x14ac:dyDescent="0.3">
      <c r="K41" s="104" t="s">
        <v>31</v>
      </c>
      <c r="L41" s="105"/>
      <c r="M41" s="105"/>
      <c r="N41" s="105">
        <f>SUM(N38:N39)</f>
        <v>0</v>
      </c>
      <c r="O41" s="106">
        <f>SUM(O38:O39)</f>
        <v>0</v>
      </c>
    </row>
    <row r="42" spans="2:15" x14ac:dyDescent="0.25">
      <c r="K42" s="100"/>
      <c r="L42" s="100"/>
      <c r="M42" s="100"/>
      <c r="N42" s="100"/>
      <c r="O42" s="100"/>
    </row>
    <row r="43" spans="2:15" x14ac:dyDescent="0.25">
      <c r="K43" s="100"/>
      <c r="L43" s="100"/>
      <c r="M43" s="100"/>
      <c r="N43" s="100"/>
      <c r="O43" s="100"/>
    </row>
    <row r="44" spans="2:15" x14ac:dyDescent="0.25">
      <c r="K44" s="100"/>
      <c r="L44" s="100"/>
      <c r="M44" s="100"/>
      <c r="N44" s="100"/>
      <c r="O44" s="100"/>
    </row>
    <row r="45" spans="2:15" ht="15.75" thickBot="1" x14ac:dyDescent="0.3"/>
    <row r="46" spans="2:15" ht="16.5" thickBot="1" x14ac:dyDescent="0.3">
      <c r="B46" s="209" t="s">
        <v>20</v>
      </c>
      <c r="C46" s="210"/>
      <c r="D46" s="210"/>
      <c r="E46" s="211"/>
      <c r="F46" s="6"/>
      <c r="G46" s="6"/>
      <c r="H46" s="7"/>
      <c r="I46" s="16"/>
      <c r="J46" s="9"/>
      <c r="K46" s="9"/>
      <c r="L46" s="9"/>
      <c r="M46" s="9"/>
      <c r="N46" s="9"/>
      <c r="O46" s="9"/>
    </row>
    <row r="47" spans="2:15" ht="19.5" thickBot="1" x14ac:dyDescent="0.3">
      <c r="B47" s="51"/>
      <c r="C47" s="48"/>
      <c r="D47" s="48"/>
      <c r="E47" s="32"/>
      <c r="F47" s="33"/>
      <c r="G47" s="33"/>
      <c r="H47" s="33"/>
      <c r="I47" s="33"/>
      <c r="J47" s="33"/>
      <c r="K47" s="33"/>
      <c r="L47" s="33"/>
      <c r="M47" s="33"/>
      <c r="N47" s="33"/>
      <c r="O47" s="24"/>
    </row>
    <row r="48" spans="2:15" ht="15.75" x14ac:dyDescent="0.25">
      <c r="B48" s="30">
        <v>103</v>
      </c>
      <c r="C48" s="113" t="s">
        <v>111</v>
      </c>
      <c r="D48" s="45" t="s">
        <v>112</v>
      </c>
      <c r="E48" s="25" t="s">
        <v>44</v>
      </c>
      <c r="F48" s="5" t="s">
        <v>126</v>
      </c>
      <c r="G48" s="15" t="s">
        <v>127</v>
      </c>
      <c r="H48" s="77">
        <v>22.3</v>
      </c>
      <c r="I48" s="31" t="s">
        <v>28</v>
      </c>
      <c r="J48" s="10" t="s">
        <v>46</v>
      </c>
      <c r="K48" s="23">
        <v>12.96</v>
      </c>
      <c r="L48" s="10">
        <v>5</v>
      </c>
      <c r="M48" s="22">
        <v>1.6</v>
      </c>
      <c r="N48" s="22"/>
      <c r="O48" s="22"/>
    </row>
    <row r="49" spans="2:15" ht="15.75" x14ac:dyDescent="0.25">
      <c r="B49" s="69">
        <v>112</v>
      </c>
      <c r="C49" s="113" t="s">
        <v>111</v>
      </c>
      <c r="D49" s="45" t="s">
        <v>112</v>
      </c>
      <c r="E49" s="25" t="s">
        <v>58</v>
      </c>
      <c r="F49" s="5" t="s">
        <v>128</v>
      </c>
      <c r="G49" s="15" t="s">
        <v>51</v>
      </c>
      <c r="H49" s="80">
        <v>18.399999999999999</v>
      </c>
      <c r="I49" s="31" t="s">
        <v>28</v>
      </c>
      <c r="J49" s="10" t="s">
        <v>46</v>
      </c>
      <c r="K49" s="23">
        <v>5.78</v>
      </c>
      <c r="L49" s="10">
        <v>4</v>
      </c>
      <c r="M49" s="23">
        <v>1.28</v>
      </c>
      <c r="N49" s="23"/>
      <c r="O49" s="23"/>
    </row>
    <row r="50" spans="2:15" ht="15.75" x14ac:dyDescent="0.25">
      <c r="B50" s="69">
        <v>114</v>
      </c>
      <c r="C50" s="113" t="s">
        <v>111</v>
      </c>
      <c r="D50" s="45" t="s">
        <v>112</v>
      </c>
      <c r="E50" s="25" t="s">
        <v>61</v>
      </c>
      <c r="F50" s="5" t="s">
        <v>50</v>
      </c>
      <c r="G50" s="15" t="s">
        <v>51</v>
      </c>
      <c r="H50" s="80">
        <v>14</v>
      </c>
      <c r="I50" s="31" t="s">
        <v>28</v>
      </c>
      <c r="J50" s="10" t="s">
        <v>46</v>
      </c>
      <c r="K50" s="23">
        <v>5.78</v>
      </c>
      <c r="L50" s="10">
        <v>3</v>
      </c>
      <c r="M50" s="23">
        <v>0.96</v>
      </c>
      <c r="N50" s="23"/>
      <c r="O50" s="23"/>
    </row>
    <row r="51" spans="2:15" ht="15.75" x14ac:dyDescent="0.25">
      <c r="B51" s="69">
        <v>201</v>
      </c>
      <c r="C51" s="113" t="s">
        <v>111</v>
      </c>
      <c r="D51" s="49" t="s">
        <v>121</v>
      </c>
      <c r="E51" s="25" t="s">
        <v>66</v>
      </c>
      <c r="F51" s="5" t="s">
        <v>50</v>
      </c>
      <c r="G51" s="15" t="s">
        <v>129</v>
      </c>
      <c r="H51" s="80">
        <v>20.100000000000001</v>
      </c>
      <c r="I51" s="31" t="s">
        <v>28</v>
      </c>
      <c r="J51" s="10" t="s">
        <v>46</v>
      </c>
      <c r="K51" s="23">
        <v>6.48</v>
      </c>
      <c r="L51" s="10">
        <v>4</v>
      </c>
      <c r="M51" s="23">
        <v>1.28</v>
      </c>
      <c r="N51" s="23"/>
      <c r="O51" s="23"/>
    </row>
    <row r="52" spans="2:15" ht="15.75" x14ac:dyDescent="0.25">
      <c r="B52" s="69">
        <v>202</v>
      </c>
      <c r="C52" s="113" t="s">
        <v>111</v>
      </c>
      <c r="D52" s="49" t="s">
        <v>121</v>
      </c>
      <c r="E52" s="25" t="s">
        <v>67</v>
      </c>
      <c r="F52" s="5" t="s">
        <v>50</v>
      </c>
      <c r="G52" s="15" t="s">
        <v>51</v>
      </c>
      <c r="H52" s="80">
        <v>17</v>
      </c>
      <c r="I52" s="31" t="s">
        <v>28</v>
      </c>
      <c r="J52" s="10" t="s">
        <v>46</v>
      </c>
      <c r="K52" s="23">
        <v>6.48</v>
      </c>
      <c r="L52" s="10">
        <v>4</v>
      </c>
      <c r="M52" s="23">
        <v>1.28</v>
      </c>
      <c r="N52" s="23"/>
      <c r="O52" s="23"/>
    </row>
    <row r="53" spans="2:15" ht="15.75" x14ac:dyDescent="0.25">
      <c r="B53" s="69">
        <v>203</v>
      </c>
      <c r="C53" s="113" t="s">
        <v>111</v>
      </c>
      <c r="D53" s="49" t="s">
        <v>121</v>
      </c>
      <c r="E53" s="25" t="s">
        <v>68</v>
      </c>
      <c r="F53" s="5" t="s">
        <v>50</v>
      </c>
      <c r="G53" s="15" t="s">
        <v>51</v>
      </c>
      <c r="H53" s="80">
        <v>18.600000000000001</v>
      </c>
      <c r="I53" s="31" t="s">
        <v>28</v>
      </c>
      <c r="J53" s="10" t="s">
        <v>46</v>
      </c>
      <c r="K53" s="23">
        <v>6.48</v>
      </c>
      <c r="L53" s="10">
        <v>4</v>
      </c>
      <c r="M53" s="23">
        <v>1.28</v>
      </c>
      <c r="N53" s="23"/>
      <c r="O53" s="23"/>
    </row>
    <row r="54" spans="2:15" ht="15.75" x14ac:dyDescent="0.25">
      <c r="B54" s="69">
        <v>204</v>
      </c>
      <c r="C54" s="113" t="s">
        <v>111</v>
      </c>
      <c r="D54" s="49" t="s">
        <v>121</v>
      </c>
      <c r="E54" s="25" t="s">
        <v>69</v>
      </c>
      <c r="F54" s="5" t="s">
        <v>50</v>
      </c>
      <c r="G54" s="15" t="s">
        <v>51</v>
      </c>
      <c r="H54" s="80">
        <v>18.600000000000001</v>
      </c>
      <c r="I54" s="31" t="s">
        <v>28</v>
      </c>
      <c r="J54" s="10" t="s">
        <v>46</v>
      </c>
      <c r="K54" s="23">
        <v>6.48</v>
      </c>
      <c r="L54" s="10">
        <v>4</v>
      </c>
      <c r="M54" s="23">
        <v>1.28</v>
      </c>
      <c r="N54" s="23"/>
      <c r="O54" s="23"/>
    </row>
    <row r="55" spans="2:15" ht="15" customHeight="1" x14ac:dyDescent="0.25">
      <c r="B55" s="69">
        <v>206</v>
      </c>
      <c r="C55" s="113" t="s">
        <v>111</v>
      </c>
      <c r="D55" s="49" t="s">
        <v>121</v>
      </c>
      <c r="E55" s="25" t="s">
        <v>70</v>
      </c>
      <c r="F55" s="5" t="s">
        <v>50</v>
      </c>
      <c r="G55" s="15" t="s">
        <v>51</v>
      </c>
      <c r="H55" s="80">
        <v>18.600000000000001</v>
      </c>
      <c r="I55" s="31" t="s">
        <v>28</v>
      </c>
      <c r="J55" s="10" t="s">
        <v>46</v>
      </c>
      <c r="K55" s="23">
        <v>6.48</v>
      </c>
      <c r="L55" s="10">
        <v>4</v>
      </c>
      <c r="M55" s="23">
        <v>1.28</v>
      </c>
      <c r="N55" s="23"/>
      <c r="O55" s="23"/>
    </row>
    <row r="56" spans="2:15" ht="15" customHeight="1" x14ac:dyDescent="0.25">
      <c r="B56" s="69">
        <v>207</v>
      </c>
      <c r="C56" s="113" t="s">
        <v>111</v>
      </c>
      <c r="D56" s="49" t="s">
        <v>121</v>
      </c>
      <c r="E56" s="25" t="s">
        <v>71</v>
      </c>
      <c r="F56" s="5" t="s">
        <v>50</v>
      </c>
      <c r="G56" s="15" t="s">
        <v>51</v>
      </c>
      <c r="H56" s="80">
        <v>16</v>
      </c>
      <c r="I56" s="31" t="s">
        <v>28</v>
      </c>
      <c r="J56" s="10" t="s">
        <v>46</v>
      </c>
      <c r="K56" s="23">
        <v>6.48</v>
      </c>
      <c r="L56" s="10">
        <v>4</v>
      </c>
      <c r="M56" s="23">
        <v>1.28</v>
      </c>
      <c r="N56" s="23"/>
      <c r="O56" s="23"/>
    </row>
    <row r="57" spans="2:15" ht="15" customHeight="1" x14ac:dyDescent="0.25">
      <c r="B57" s="69">
        <v>211</v>
      </c>
      <c r="C57" s="113" t="s">
        <v>111</v>
      </c>
      <c r="D57" s="49" t="s">
        <v>121</v>
      </c>
      <c r="E57" s="25" t="s">
        <v>75</v>
      </c>
      <c r="F57" s="5" t="s">
        <v>50</v>
      </c>
      <c r="G57" s="15" t="s">
        <v>51</v>
      </c>
      <c r="H57" s="80">
        <v>20.100000000000001</v>
      </c>
      <c r="I57" s="31" t="s">
        <v>28</v>
      </c>
      <c r="J57" s="10" t="s">
        <v>46</v>
      </c>
      <c r="K57" s="23">
        <v>8.2799999999999994</v>
      </c>
      <c r="L57" s="10">
        <v>4</v>
      </c>
      <c r="M57" s="23">
        <v>1.28</v>
      </c>
      <c r="N57" s="23"/>
      <c r="O57" s="23"/>
    </row>
    <row r="58" spans="2:15" ht="15" customHeight="1" x14ac:dyDescent="0.25">
      <c r="B58" s="69">
        <v>212</v>
      </c>
      <c r="C58" s="113" t="s">
        <v>111</v>
      </c>
      <c r="D58" s="49" t="s">
        <v>121</v>
      </c>
      <c r="E58" s="25" t="s">
        <v>76</v>
      </c>
      <c r="F58" s="5" t="s">
        <v>50</v>
      </c>
      <c r="G58" s="15" t="s">
        <v>51</v>
      </c>
      <c r="H58" s="80">
        <v>17.8</v>
      </c>
      <c r="I58" s="31" t="s">
        <v>28</v>
      </c>
      <c r="J58" s="10" t="s">
        <v>46</v>
      </c>
      <c r="K58" s="23">
        <v>8.2799999999999994</v>
      </c>
      <c r="L58" s="10">
        <v>4</v>
      </c>
      <c r="M58" s="23">
        <v>1.28</v>
      </c>
      <c r="N58" s="23"/>
      <c r="O58" s="23"/>
    </row>
    <row r="59" spans="2:15" ht="15" customHeight="1" x14ac:dyDescent="0.25">
      <c r="B59" s="69">
        <v>213</v>
      </c>
      <c r="C59" s="113" t="s">
        <v>111</v>
      </c>
      <c r="D59" s="49" t="s">
        <v>121</v>
      </c>
      <c r="E59" s="25" t="s">
        <v>77</v>
      </c>
      <c r="F59" s="5" t="s">
        <v>50</v>
      </c>
      <c r="G59" s="15" t="s">
        <v>51</v>
      </c>
      <c r="H59" s="80">
        <v>17</v>
      </c>
      <c r="I59" s="31" t="s">
        <v>28</v>
      </c>
      <c r="J59" s="10" t="s">
        <v>46</v>
      </c>
      <c r="K59" s="23">
        <v>8.2799999999999994</v>
      </c>
      <c r="L59" s="10">
        <v>4</v>
      </c>
      <c r="M59" s="23">
        <v>1.28</v>
      </c>
      <c r="N59" s="23"/>
      <c r="O59" s="23"/>
    </row>
    <row r="60" spans="2:15" ht="15" customHeight="1" x14ac:dyDescent="0.25">
      <c r="B60" s="69">
        <v>214</v>
      </c>
      <c r="C60" s="113" t="s">
        <v>111</v>
      </c>
      <c r="D60" s="49" t="s">
        <v>121</v>
      </c>
      <c r="E60" s="25" t="s">
        <v>78</v>
      </c>
      <c r="F60" s="5" t="s">
        <v>50</v>
      </c>
      <c r="G60" s="15" t="s">
        <v>51</v>
      </c>
      <c r="H60" s="80">
        <v>18.600000000000001</v>
      </c>
      <c r="I60" s="31" t="s">
        <v>28</v>
      </c>
      <c r="J60" s="10" t="s">
        <v>46</v>
      </c>
      <c r="K60" s="23">
        <v>8.2799999999999994</v>
      </c>
      <c r="L60" s="10">
        <v>4</v>
      </c>
      <c r="M60" s="23">
        <v>1.28</v>
      </c>
      <c r="N60" s="23"/>
      <c r="O60" s="23"/>
    </row>
    <row r="61" spans="2:15" ht="15" customHeight="1" x14ac:dyDescent="0.25">
      <c r="B61" s="69">
        <v>216</v>
      </c>
      <c r="C61" s="113" t="s">
        <v>111</v>
      </c>
      <c r="D61" s="49" t="s">
        <v>121</v>
      </c>
      <c r="E61" s="25" t="s">
        <v>80</v>
      </c>
      <c r="F61" s="5" t="s">
        <v>50</v>
      </c>
      <c r="G61" s="15" t="s">
        <v>51</v>
      </c>
      <c r="H61" s="80">
        <v>14</v>
      </c>
      <c r="I61" s="31" t="s">
        <v>28</v>
      </c>
      <c r="J61" s="10" t="s">
        <v>46</v>
      </c>
      <c r="K61" s="23">
        <v>8.2799999999999994</v>
      </c>
      <c r="L61" s="10">
        <v>3</v>
      </c>
      <c r="M61" s="23">
        <v>0.96</v>
      </c>
      <c r="N61" s="23"/>
      <c r="O61" s="23"/>
    </row>
    <row r="62" spans="2:15" ht="15" customHeight="1" x14ac:dyDescent="0.25">
      <c r="B62" s="69">
        <v>217</v>
      </c>
      <c r="C62" s="113" t="s">
        <v>111</v>
      </c>
      <c r="D62" s="49" t="s">
        <v>121</v>
      </c>
      <c r="E62" s="25" t="s">
        <v>81</v>
      </c>
      <c r="F62" s="5" t="s">
        <v>50</v>
      </c>
      <c r="G62" s="15" t="s">
        <v>51</v>
      </c>
      <c r="H62" s="80">
        <v>18.600000000000001</v>
      </c>
      <c r="I62" s="31" t="s">
        <v>28</v>
      </c>
      <c r="J62" s="10" t="s">
        <v>46</v>
      </c>
      <c r="K62" s="23">
        <v>8.2799999999999994</v>
      </c>
      <c r="L62" s="10">
        <v>4</v>
      </c>
      <c r="M62" s="23">
        <v>1.28</v>
      </c>
      <c r="N62" s="23"/>
      <c r="O62" s="23"/>
    </row>
    <row r="63" spans="2:15" ht="15.75" x14ac:dyDescent="0.25">
      <c r="B63" s="69">
        <v>218</v>
      </c>
      <c r="C63" s="113" t="s">
        <v>111</v>
      </c>
      <c r="D63" s="49" t="s">
        <v>121</v>
      </c>
      <c r="E63" s="25" t="s">
        <v>82</v>
      </c>
      <c r="F63" s="5" t="s">
        <v>50</v>
      </c>
      <c r="G63" s="15" t="s">
        <v>51</v>
      </c>
      <c r="H63" s="80">
        <v>17</v>
      </c>
      <c r="I63" s="31" t="s">
        <v>28</v>
      </c>
      <c r="J63" s="10" t="s">
        <v>46</v>
      </c>
      <c r="K63" s="23">
        <v>8.2799999999999994</v>
      </c>
      <c r="L63" s="10">
        <v>4</v>
      </c>
      <c r="M63" s="23">
        <v>1.28</v>
      </c>
      <c r="N63" s="23"/>
      <c r="O63" s="23"/>
    </row>
    <row r="64" spans="2:15" ht="15.75" x14ac:dyDescent="0.25">
      <c r="B64" s="69">
        <v>219</v>
      </c>
      <c r="C64" s="113" t="s">
        <v>111</v>
      </c>
      <c r="D64" s="49" t="s">
        <v>121</v>
      </c>
      <c r="E64" s="25" t="s">
        <v>83</v>
      </c>
      <c r="F64" s="5" t="s">
        <v>50</v>
      </c>
      <c r="G64" s="15" t="s">
        <v>129</v>
      </c>
      <c r="H64" s="80">
        <v>18.399999999999999</v>
      </c>
      <c r="I64" s="31" t="s">
        <v>28</v>
      </c>
      <c r="J64" s="10" t="s">
        <v>46</v>
      </c>
      <c r="K64" s="23">
        <v>8.2799999999999994</v>
      </c>
      <c r="L64" s="10">
        <v>4</v>
      </c>
      <c r="M64" s="23">
        <v>1.28</v>
      </c>
      <c r="N64" s="23"/>
      <c r="O64" s="23"/>
    </row>
    <row r="65" spans="2:15" ht="15" customHeight="1" x14ac:dyDescent="0.25">
      <c r="B65" s="69">
        <v>220</v>
      </c>
      <c r="C65" s="113" t="s">
        <v>111</v>
      </c>
      <c r="D65" s="49" t="s">
        <v>121</v>
      </c>
      <c r="E65" s="25" t="s">
        <v>84</v>
      </c>
      <c r="F65" s="5" t="s">
        <v>50</v>
      </c>
      <c r="G65" s="15" t="s">
        <v>129</v>
      </c>
      <c r="H65" s="80">
        <v>22.6</v>
      </c>
      <c r="I65" s="31" t="s">
        <v>28</v>
      </c>
      <c r="J65" s="10" t="s">
        <v>46</v>
      </c>
      <c r="K65" s="23">
        <v>8.2799999999999994</v>
      </c>
      <c r="L65" s="10">
        <v>4</v>
      </c>
      <c r="M65" s="23">
        <v>1.28</v>
      </c>
      <c r="N65" s="23"/>
      <c r="O65" s="23"/>
    </row>
    <row r="66" spans="2:15" ht="15" customHeight="1" x14ac:dyDescent="0.25">
      <c r="B66" s="69">
        <v>301</v>
      </c>
      <c r="C66" s="113" t="s">
        <v>111</v>
      </c>
      <c r="D66" s="49" t="s">
        <v>122</v>
      </c>
      <c r="E66" s="25" t="s">
        <v>85</v>
      </c>
      <c r="F66" s="5" t="s">
        <v>50</v>
      </c>
      <c r="G66" s="15" t="s">
        <v>129</v>
      </c>
      <c r="H66" s="80">
        <v>38.1</v>
      </c>
      <c r="I66" s="31" t="s">
        <v>28</v>
      </c>
      <c r="J66" s="10" t="s">
        <v>46</v>
      </c>
      <c r="K66" s="23">
        <v>12.96</v>
      </c>
      <c r="L66" s="10">
        <v>8</v>
      </c>
      <c r="M66" s="23">
        <v>2.56</v>
      </c>
      <c r="N66" s="23"/>
      <c r="O66" s="23"/>
    </row>
    <row r="67" spans="2:15" ht="15" customHeight="1" x14ac:dyDescent="0.25">
      <c r="B67" s="69">
        <v>302</v>
      </c>
      <c r="C67" s="113" t="s">
        <v>111</v>
      </c>
      <c r="D67" s="49" t="s">
        <v>122</v>
      </c>
      <c r="E67" s="25" t="s">
        <v>86</v>
      </c>
      <c r="F67" s="5" t="s">
        <v>50</v>
      </c>
      <c r="G67" s="15" t="s">
        <v>129</v>
      </c>
      <c r="H67" s="80">
        <v>18.600000000000001</v>
      </c>
      <c r="I67" s="31" t="s">
        <v>28</v>
      </c>
      <c r="J67" s="10" t="s">
        <v>46</v>
      </c>
      <c r="K67" s="23">
        <v>6.48</v>
      </c>
      <c r="L67" s="10">
        <v>4</v>
      </c>
      <c r="M67" s="23">
        <v>1.28</v>
      </c>
      <c r="N67" s="23"/>
      <c r="O67" s="23"/>
    </row>
    <row r="68" spans="2:15" ht="15" customHeight="1" x14ac:dyDescent="0.25">
      <c r="B68" s="69">
        <v>303</v>
      </c>
      <c r="C68" s="113" t="s">
        <v>111</v>
      </c>
      <c r="D68" s="49" t="s">
        <v>122</v>
      </c>
      <c r="E68" s="25" t="s">
        <v>87</v>
      </c>
      <c r="F68" s="5" t="s">
        <v>50</v>
      </c>
      <c r="G68" s="15" t="s">
        <v>129</v>
      </c>
      <c r="H68" s="80">
        <v>18.600000000000001</v>
      </c>
      <c r="I68" s="31" t="s">
        <v>28</v>
      </c>
      <c r="J68" s="10" t="s">
        <v>46</v>
      </c>
      <c r="K68" s="23">
        <v>6.48</v>
      </c>
      <c r="L68" s="10">
        <v>4</v>
      </c>
      <c r="M68" s="23">
        <v>1.28</v>
      </c>
      <c r="N68" s="23"/>
      <c r="O68" s="23"/>
    </row>
    <row r="69" spans="2:15" ht="15" customHeight="1" x14ac:dyDescent="0.25">
      <c r="B69" s="69">
        <v>305</v>
      </c>
      <c r="C69" s="113" t="s">
        <v>111</v>
      </c>
      <c r="D69" s="49" t="s">
        <v>122</v>
      </c>
      <c r="E69" s="25" t="s">
        <v>130</v>
      </c>
      <c r="F69" s="5" t="s">
        <v>50</v>
      </c>
      <c r="G69" s="15" t="s">
        <v>51</v>
      </c>
      <c r="H69" s="80">
        <v>18.600000000000001</v>
      </c>
      <c r="I69" s="31" t="s">
        <v>28</v>
      </c>
      <c r="J69" s="10" t="s">
        <v>46</v>
      </c>
      <c r="K69" s="23">
        <v>6.48</v>
      </c>
      <c r="L69" s="10">
        <v>4</v>
      </c>
      <c r="M69" s="23">
        <v>1.28</v>
      </c>
      <c r="N69" s="23"/>
      <c r="O69" s="23"/>
    </row>
    <row r="70" spans="2:15" ht="15" customHeight="1" x14ac:dyDescent="0.25">
      <c r="B70" s="69">
        <v>306</v>
      </c>
      <c r="C70" s="113" t="s">
        <v>111</v>
      </c>
      <c r="D70" s="49" t="s">
        <v>122</v>
      </c>
      <c r="E70" s="25" t="s">
        <v>88</v>
      </c>
      <c r="F70" s="5" t="s">
        <v>50</v>
      </c>
      <c r="G70" s="15" t="s">
        <v>51</v>
      </c>
      <c r="H70" s="80">
        <v>16</v>
      </c>
      <c r="I70" s="31" t="s">
        <v>28</v>
      </c>
      <c r="J70" s="10" t="s">
        <v>46</v>
      </c>
      <c r="K70" s="23">
        <v>6.48</v>
      </c>
      <c r="L70" s="10">
        <v>4</v>
      </c>
      <c r="M70" s="23">
        <v>1.28</v>
      </c>
      <c r="N70" s="23"/>
      <c r="O70" s="23"/>
    </row>
    <row r="71" spans="2:15" ht="15" customHeight="1" x14ac:dyDescent="0.25">
      <c r="B71" s="69">
        <v>310</v>
      </c>
      <c r="C71" s="113" t="s">
        <v>111</v>
      </c>
      <c r="D71" s="49" t="s">
        <v>122</v>
      </c>
      <c r="E71" s="25" t="s">
        <v>91</v>
      </c>
      <c r="F71" s="5" t="s">
        <v>50</v>
      </c>
      <c r="G71" s="15" t="s">
        <v>51</v>
      </c>
      <c r="H71" s="80">
        <v>20.100000000000001</v>
      </c>
      <c r="I71" s="31" t="s">
        <v>28</v>
      </c>
      <c r="J71" s="10" t="s">
        <v>46</v>
      </c>
      <c r="K71" s="23">
        <v>8.2799999999999994</v>
      </c>
      <c r="L71" s="10">
        <v>4</v>
      </c>
      <c r="M71" s="23">
        <v>1.28</v>
      </c>
      <c r="N71" s="23"/>
      <c r="O71" s="23"/>
    </row>
    <row r="72" spans="2:15" ht="15" customHeight="1" x14ac:dyDescent="0.25">
      <c r="B72" s="69">
        <v>311</v>
      </c>
      <c r="C72" s="113" t="s">
        <v>111</v>
      </c>
      <c r="D72" s="49" t="s">
        <v>122</v>
      </c>
      <c r="E72" s="25" t="s">
        <v>92</v>
      </c>
      <c r="F72" s="5" t="s">
        <v>50</v>
      </c>
      <c r="G72" s="15" t="s">
        <v>51</v>
      </c>
      <c r="H72" s="80">
        <v>17.7</v>
      </c>
      <c r="I72" s="31" t="s">
        <v>28</v>
      </c>
      <c r="J72" s="10" t="s">
        <v>46</v>
      </c>
      <c r="K72" s="23">
        <v>8.2799999999999994</v>
      </c>
      <c r="L72" s="10">
        <v>4</v>
      </c>
      <c r="M72" s="23">
        <v>1.28</v>
      </c>
      <c r="N72" s="23"/>
      <c r="O72" s="23"/>
    </row>
    <row r="73" spans="2:15" ht="15" customHeight="1" x14ac:dyDescent="0.25">
      <c r="B73" s="69">
        <v>312</v>
      </c>
      <c r="C73" s="113" t="s">
        <v>111</v>
      </c>
      <c r="D73" s="49" t="s">
        <v>122</v>
      </c>
      <c r="E73" s="25" t="s">
        <v>93</v>
      </c>
      <c r="F73" s="5" t="s">
        <v>50</v>
      </c>
      <c r="G73" s="15" t="s">
        <v>51</v>
      </c>
      <c r="H73" s="80">
        <v>17</v>
      </c>
      <c r="I73" s="31" t="s">
        <v>28</v>
      </c>
      <c r="J73" s="10" t="s">
        <v>46</v>
      </c>
      <c r="K73" s="23">
        <v>8.2799999999999994</v>
      </c>
      <c r="L73" s="10">
        <v>4</v>
      </c>
      <c r="M73" s="23">
        <v>1.28</v>
      </c>
      <c r="N73" s="23"/>
      <c r="O73" s="23"/>
    </row>
    <row r="74" spans="2:15" ht="15" customHeight="1" x14ac:dyDescent="0.25">
      <c r="B74" s="69">
        <v>313</v>
      </c>
      <c r="C74" s="113" t="s">
        <v>111</v>
      </c>
      <c r="D74" s="49" t="s">
        <v>122</v>
      </c>
      <c r="E74" s="25" t="s">
        <v>94</v>
      </c>
      <c r="F74" s="5" t="s">
        <v>50</v>
      </c>
      <c r="G74" s="15" t="s">
        <v>51</v>
      </c>
      <c r="H74" s="80">
        <v>18.600000000000001</v>
      </c>
      <c r="I74" s="31" t="s">
        <v>28</v>
      </c>
      <c r="J74" s="10" t="s">
        <v>46</v>
      </c>
      <c r="K74" s="23">
        <v>8.2799999999999994</v>
      </c>
      <c r="L74" s="10">
        <v>4</v>
      </c>
      <c r="M74" s="23">
        <v>1.28</v>
      </c>
      <c r="N74" s="23"/>
      <c r="O74" s="23"/>
    </row>
    <row r="75" spans="2:15" ht="15" customHeight="1" x14ac:dyDescent="0.25">
      <c r="B75" s="69">
        <v>315</v>
      </c>
      <c r="C75" s="113" t="s">
        <v>111</v>
      </c>
      <c r="D75" s="49" t="s">
        <v>122</v>
      </c>
      <c r="E75" s="25" t="s">
        <v>96</v>
      </c>
      <c r="F75" s="5" t="s">
        <v>50</v>
      </c>
      <c r="G75" s="15" t="s">
        <v>51</v>
      </c>
      <c r="H75" s="80">
        <v>14</v>
      </c>
      <c r="I75" s="31" t="s">
        <v>28</v>
      </c>
      <c r="J75" s="10" t="s">
        <v>46</v>
      </c>
      <c r="K75" s="23">
        <v>8.2799999999999994</v>
      </c>
      <c r="L75" s="10">
        <v>3</v>
      </c>
      <c r="M75" s="23">
        <v>0.96</v>
      </c>
      <c r="N75" s="23"/>
      <c r="O75" s="23"/>
    </row>
    <row r="76" spans="2:15" ht="15" customHeight="1" x14ac:dyDescent="0.25">
      <c r="B76" s="69">
        <v>316</v>
      </c>
      <c r="C76" s="113" t="s">
        <v>111</v>
      </c>
      <c r="D76" s="49" t="s">
        <v>122</v>
      </c>
      <c r="E76" s="25" t="s">
        <v>97</v>
      </c>
      <c r="F76" s="5" t="s">
        <v>50</v>
      </c>
      <c r="G76" s="15" t="s">
        <v>51</v>
      </c>
      <c r="H76" s="80">
        <v>18.600000000000001</v>
      </c>
      <c r="I76" s="31" t="s">
        <v>28</v>
      </c>
      <c r="J76" s="10" t="s">
        <v>46</v>
      </c>
      <c r="K76" s="23">
        <v>8.2799999999999994</v>
      </c>
      <c r="L76" s="10">
        <v>4</v>
      </c>
      <c r="M76" s="23">
        <v>1.28</v>
      </c>
      <c r="N76" s="23"/>
      <c r="O76" s="23"/>
    </row>
    <row r="77" spans="2:15" ht="15" customHeight="1" x14ac:dyDescent="0.25">
      <c r="B77" s="69">
        <v>317</v>
      </c>
      <c r="C77" s="113" t="s">
        <v>111</v>
      </c>
      <c r="D77" s="49" t="s">
        <v>122</v>
      </c>
      <c r="E77" s="25" t="s">
        <v>98</v>
      </c>
      <c r="F77" s="5" t="s">
        <v>50</v>
      </c>
      <c r="G77" s="15" t="s">
        <v>51</v>
      </c>
      <c r="H77" s="80">
        <v>17</v>
      </c>
      <c r="I77" s="31" t="s">
        <v>28</v>
      </c>
      <c r="J77" s="10" t="s">
        <v>46</v>
      </c>
      <c r="K77" s="23">
        <v>8.2799999999999994</v>
      </c>
      <c r="L77" s="10">
        <v>4</v>
      </c>
      <c r="M77" s="23">
        <v>1.28</v>
      </c>
      <c r="N77" s="23"/>
      <c r="O77" s="23"/>
    </row>
    <row r="78" spans="2:15" ht="15" customHeight="1" x14ac:dyDescent="0.25">
      <c r="B78" s="69">
        <v>318</v>
      </c>
      <c r="C78" s="113" t="s">
        <v>111</v>
      </c>
      <c r="D78" s="49" t="s">
        <v>122</v>
      </c>
      <c r="E78" s="25" t="s">
        <v>99</v>
      </c>
      <c r="F78" s="5" t="s">
        <v>50</v>
      </c>
      <c r="G78" s="15" t="s">
        <v>51</v>
      </c>
      <c r="H78" s="80">
        <v>18.399999999999999</v>
      </c>
      <c r="I78" s="31" t="s">
        <v>28</v>
      </c>
      <c r="J78" s="10" t="s">
        <v>46</v>
      </c>
      <c r="K78" s="23">
        <v>8.2799999999999994</v>
      </c>
      <c r="L78" s="10">
        <v>4</v>
      </c>
      <c r="M78" s="23">
        <v>1.28</v>
      </c>
      <c r="N78" s="23"/>
      <c r="O78" s="23"/>
    </row>
    <row r="79" spans="2:15" ht="15" customHeight="1" x14ac:dyDescent="0.25">
      <c r="B79" s="69">
        <v>319</v>
      </c>
      <c r="C79" s="113" t="s">
        <v>111</v>
      </c>
      <c r="D79" s="49" t="s">
        <v>122</v>
      </c>
      <c r="E79" s="25" t="s">
        <v>100</v>
      </c>
      <c r="F79" s="5" t="s">
        <v>50</v>
      </c>
      <c r="G79" s="15" t="s">
        <v>51</v>
      </c>
      <c r="H79" s="80">
        <v>22.7</v>
      </c>
      <c r="I79" s="31" t="s">
        <v>28</v>
      </c>
      <c r="J79" s="10" t="s">
        <v>46</v>
      </c>
      <c r="K79" s="23">
        <v>8.2799999999999994</v>
      </c>
      <c r="L79" s="10">
        <v>4</v>
      </c>
      <c r="M79" s="23">
        <v>1.28</v>
      </c>
      <c r="N79" s="23"/>
      <c r="O79" s="23"/>
    </row>
    <row r="80" spans="2:15" ht="15" customHeight="1" x14ac:dyDescent="0.25">
      <c r="B80" s="69">
        <v>400</v>
      </c>
      <c r="C80" s="113" t="s">
        <v>111</v>
      </c>
      <c r="D80" s="49" t="s">
        <v>123</v>
      </c>
      <c r="E80" s="25" t="s">
        <v>131</v>
      </c>
      <c r="F80" s="5" t="s">
        <v>50</v>
      </c>
      <c r="G80" s="15" t="s">
        <v>129</v>
      </c>
      <c r="H80" s="80">
        <v>19.100000000000001</v>
      </c>
      <c r="I80" s="31" t="s">
        <v>28</v>
      </c>
      <c r="J80" s="10" t="s">
        <v>46</v>
      </c>
      <c r="K80" s="23">
        <v>6.48</v>
      </c>
      <c r="L80" s="10">
        <v>4</v>
      </c>
      <c r="M80" s="23">
        <v>1.28</v>
      </c>
      <c r="N80" s="23"/>
      <c r="O80" s="23"/>
    </row>
    <row r="81" spans="1:15" ht="15" customHeight="1" x14ac:dyDescent="0.25">
      <c r="B81" s="69">
        <v>401</v>
      </c>
      <c r="C81" s="113" t="s">
        <v>111</v>
      </c>
      <c r="D81" s="49" t="s">
        <v>123</v>
      </c>
      <c r="E81" s="25" t="s">
        <v>132</v>
      </c>
      <c r="F81" s="5" t="s">
        <v>50</v>
      </c>
      <c r="G81" s="15" t="s">
        <v>129</v>
      </c>
      <c r="H81" s="80">
        <v>19</v>
      </c>
      <c r="I81" s="31" t="s">
        <v>28</v>
      </c>
      <c r="J81" s="10" t="s">
        <v>46</v>
      </c>
      <c r="K81" s="23">
        <v>6.48</v>
      </c>
      <c r="L81" s="10">
        <v>4</v>
      </c>
      <c r="M81" s="23">
        <v>1.28</v>
      </c>
      <c r="N81" s="23"/>
      <c r="O81" s="23"/>
    </row>
    <row r="82" spans="1:15" ht="15" customHeight="1" x14ac:dyDescent="0.25">
      <c r="B82" s="69">
        <v>404</v>
      </c>
      <c r="C82" s="113" t="s">
        <v>111</v>
      </c>
      <c r="D82" s="49" t="s">
        <v>123</v>
      </c>
      <c r="E82" s="25" t="s">
        <v>101</v>
      </c>
      <c r="F82" s="5" t="s">
        <v>50</v>
      </c>
      <c r="G82" s="15" t="s">
        <v>51</v>
      </c>
      <c r="H82" s="80">
        <v>35.6</v>
      </c>
      <c r="I82" s="31" t="s">
        <v>28</v>
      </c>
      <c r="J82" s="10" t="s">
        <v>46</v>
      </c>
      <c r="K82" s="23">
        <v>12.96</v>
      </c>
      <c r="L82" s="10">
        <v>8</v>
      </c>
      <c r="M82" s="23">
        <v>2.56</v>
      </c>
      <c r="N82" s="23"/>
      <c r="O82" s="23"/>
    </row>
    <row r="83" spans="1:15" ht="15" customHeight="1" x14ac:dyDescent="0.25">
      <c r="B83" s="69">
        <v>408</v>
      </c>
      <c r="C83" s="113" t="s">
        <v>111</v>
      </c>
      <c r="D83" s="49" t="s">
        <v>123</v>
      </c>
      <c r="E83" s="25" t="s">
        <v>103</v>
      </c>
      <c r="F83" s="5" t="s">
        <v>50</v>
      </c>
      <c r="G83" s="15" t="s">
        <v>129</v>
      </c>
      <c r="H83" s="80">
        <v>20.100000000000001</v>
      </c>
      <c r="I83" s="31" t="s">
        <v>28</v>
      </c>
      <c r="J83" s="10" t="s">
        <v>46</v>
      </c>
      <c r="K83" s="23">
        <v>8.2799999999999994</v>
      </c>
      <c r="L83" s="10">
        <v>4</v>
      </c>
      <c r="M83" s="23">
        <v>1.28</v>
      </c>
      <c r="N83" s="23"/>
      <c r="O83" s="23"/>
    </row>
    <row r="84" spans="1:15" ht="15" customHeight="1" x14ac:dyDescent="0.25">
      <c r="B84" s="69">
        <v>409</v>
      </c>
      <c r="C84" s="113" t="s">
        <v>111</v>
      </c>
      <c r="D84" s="49" t="s">
        <v>123</v>
      </c>
      <c r="E84" s="25" t="s">
        <v>104</v>
      </c>
      <c r="F84" s="5" t="s">
        <v>50</v>
      </c>
      <c r="G84" s="15" t="s">
        <v>51</v>
      </c>
      <c r="H84" s="80">
        <v>17.7</v>
      </c>
      <c r="I84" s="31" t="s">
        <v>28</v>
      </c>
      <c r="J84" s="10" t="s">
        <v>46</v>
      </c>
      <c r="K84" s="23">
        <v>8.2799999999999994</v>
      </c>
      <c r="L84" s="10">
        <v>4</v>
      </c>
      <c r="M84" s="23">
        <v>1.28</v>
      </c>
      <c r="N84" s="23"/>
      <c r="O84" s="23"/>
    </row>
    <row r="85" spans="1:15" ht="15" customHeight="1" x14ac:dyDescent="0.25">
      <c r="B85" s="69">
        <v>410</v>
      </c>
      <c r="C85" s="113" t="s">
        <v>111</v>
      </c>
      <c r="D85" s="49" t="s">
        <v>123</v>
      </c>
      <c r="E85" s="25" t="s">
        <v>133</v>
      </c>
      <c r="F85" s="5" t="s">
        <v>50</v>
      </c>
      <c r="G85" s="15" t="s">
        <v>51</v>
      </c>
      <c r="H85" s="80">
        <v>17</v>
      </c>
      <c r="I85" s="31" t="s">
        <v>28</v>
      </c>
      <c r="J85" s="10" t="s">
        <v>46</v>
      </c>
      <c r="K85" s="23">
        <v>8.2799999999999994</v>
      </c>
      <c r="L85" s="10">
        <v>4</v>
      </c>
      <c r="M85" s="23">
        <v>1.28</v>
      </c>
      <c r="N85" s="23"/>
      <c r="O85" s="23"/>
    </row>
    <row r="86" spans="1:15" ht="15" customHeight="1" x14ac:dyDescent="0.25">
      <c r="B86" s="69">
        <v>411</v>
      </c>
      <c r="C86" s="113" t="s">
        <v>111</v>
      </c>
      <c r="D86" s="49" t="s">
        <v>123</v>
      </c>
      <c r="E86" s="25" t="s">
        <v>134</v>
      </c>
      <c r="F86" s="5" t="s">
        <v>50</v>
      </c>
      <c r="G86" s="15" t="s">
        <v>51</v>
      </c>
      <c r="H86" s="80">
        <v>18.600000000000001</v>
      </c>
      <c r="I86" s="31" t="s">
        <v>28</v>
      </c>
      <c r="J86" s="10" t="s">
        <v>46</v>
      </c>
      <c r="K86" s="23">
        <v>8.2799999999999994</v>
      </c>
      <c r="L86" s="10">
        <v>4</v>
      </c>
      <c r="M86" s="23">
        <v>1.28</v>
      </c>
      <c r="N86" s="23"/>
      <c r="O86" s="23"/>
    </row>
    <row r="87" spans="1:15" ht="15" customHeight="1" x14ac:dyDescent="0.25">
      <c r="B87" s="69">
        <v>413</v>
      </c>
      <c r="C87" s="113" t="s">
        <v>111</v>
      </c>
      <c r="D87" s="49" t="s">
        <v>123</v>
      </c>
      <c r="E87" s="25" t="s">
        <v>135</v>
      </c>
      <c r="F87" s="5" t="s">
        <v>50</v>
      </c>
      <c r="G87" s="15" t="s">
        <v>129</v>
      </c>
      <c r="H87" s="80">
        <v>14</v>
      </c>
      <c r="I87" s="31" t="s">
        <v>28</v>
      </c>
      <c r="J87" s="10" t="s">
        <v>46</v>
      </c>
      <c r="K87" s="23">
        <v>8.2799999999999994</v>
      </c>
      <c r="L87" s="10">
        <v>3</v>
      </c>
      <c r="M87" s="23">
        <v>0.96</v>
      </c>
      <c r="N87" s="23"/>
      <c r="O87" s="23"/>
    </row>
    <row r="88" spans="1:15" ht="15" customHeight="1" x14ac:dyDescent="0.25">
      <c r="B88" s="69">
        <v>414</v>
      </c>
      <c r="C88" s="113" t="s">
        <v>111</v>
      </c>
      <c r="D88" s="49" t="s">
        <v>123</v>
      </c>
      <c r="E88" s="25" t="s">
        <v>136</v>
      </c>
      <c r="F88" s="5" t="s">
        <v>50</v>
      </c>
      <c r="G88" s="15" t="s">
        <v>51</v>
      </c>
      <c r="H88" s="80">
        <v>36.6</v>
      </c>
      <c r="I88" s="31" t="s">
        <v>28</v>
      </c>
      <c r="J88" s="10" t="s">
        <v>46</v>
      </c>
      <c r="K88" s="23">
        <v>16.559999999999999</v>
      </c>
      <c r="L88" s="10">
        <v>8</v>
      </c>
      <c r="M88" s="23">
        <v>2.56</v>
      </c>
      <c r="N88" s="23"/>
      <c r="O88" s="23"/>
    </row>
    <row r="89" spans="1:15" ht="15" customHeight="1" x14ac:dyDescent="0.25">
      <c r="B89" s="69">
        <v>415</v>
      </c>
      <c r="C89" s="113" t="s">
        <v>111</v>
      </c>
      <c r="D89" s="49" t="s">
        <v>123</v>
      </c>
      <c r="E89" s="25" t="s">
        <v>137</v>
      </c>
      <c r="F89" s="5" t="s">
        <v>138</v>
      </c>
      <c r="G89" s="15" t="s">
        <v>51</v>
      </c>
      <c r="H89" s="80">
        <v>18.399999999999999</v>
      </c>
      <c r="I89" s="31" t="s">
        <v>28</v>
      </c>
      <c r="J89" s="10" t="s">
        <v>46</v>
      </c>
      <c r="K89" s="23">
        <v>8.2799999999999994</v>
      </c>
      <c r="L89" s="10">
        <v>4</v>
      </c>
      <c r="M89" s="23">
        <v>2.56</v>
      </c>
      <c r="N89" s="23"/>
      <c r="O89" s="23"/>
    </row>
    <row r="90" spans="1:15" ht="15" customHeight="1" thickBot="1" x14ac:dyDescent="0.3">
      <c r="B90" s="4">
        <v>416</v>
      </c>
      <c r="C90" s="113" t="s">
        <v>111</v>
      </c>
      <c r="D90" s="49" t="s">
        <v>123</v>
      </c>
      <c r="E90" s="25" t="s">
        <v>139</v>
      </c>
      <c r="F90" s="5" t="s">
        <v>140</v>
      </c>
      <c r="G90" s="15" t="s">
        <v>51</v>
      </c>
      <c r="H90" s="80">
        <v>22.5</v>
      </c>
      <c r="I90" s="31" t="s">
        <v>28</v>
      </c>
      <c r="J90" s="10" t="s">
        <v>46</v>
      </c>
      <c r="K90" s="23">
        <v>8.2799999999999994</v>
      </c>
      <c r="L90" s="10">
        <v>4</v>
      </c>
      <c r="M90" s="23">
        <v>2.8</v>
      </c>
      <c r="N90" s="23"/>
      <c r="O90" s="23"/>
    </row>
    <row r="91" spans="1:15" ht="15" customHeight="1" thickBot="1" x14ac:dyDescent="0.3">
      <c r="B91" s="63" t="s">
        <v>16</v>
      </c>
      <c r="C91" s="115"/>
      <c r="D91" s="64"/>
      <c r="E91" s="65"/>
      <c r="F91" s="66"/>
      <c r="G91" s="65"/>
      <c r="H91" s="96">
        <f>SUM(H48:H90)</f>
        <v>840.3000000000003</v>
      </c>
      <c r="I91" s="68"/>
      <c r="J91" s="67"/>
      <c r="K91" s="107">
        <f>SUM(K48:K90)</f>
        <v>351.75999999999982</v>
      </c>
      <c r="L91" s="107">
        <f>SUM(L48:L90)</f>
        <v>181</v>
      </c>
      <c r="M91" s="107">
        <f>SUM(M48:M90)</f>
        <v>60.720000000000027</v>
      </c>
      <c r="N91" s="107">
        <f>SUM(N38:N48)</f>
        <v>0</v>
      </c>
      <c r="O91" s="107"/>
    </row>
    <row r="92" spans="1:15" ht="15" customHeight="1" thickBot="1" x14ac:dyDescent="0.3">
      <c r="K92" s="104" t="s">
        <v>31</v>
      </c>
      <c r="L92" s="105">
        <v>181</v>
      </c>
      <c r="M92" s="105"/>
      <c r="N92" s="105">
        <v>0</v>
      </c>
      <c r="O92" s="106"/>
    </row>
    <row r="93" spans="1:15" ht="15" customHeight="1" x14ac:dyDescent="0.25">
      <c r="K93" s="212"/>
      <c r="L93" s="212"/>
      <c r="M93" s="212"/>
      <c r="N93" s="212"/>
      <c r="O93" s="212"/>
    </row>
    <row r="94" spans="1:15" x14ac:dyDescent="0.25">
      <c r="K94" s="100"/>
      <c r="L94" s="100"/>
      <c r="M94" s="100"/>
      <c r="N94" s="100"/>
      <c r="O94" s="100"/>
    </row>
    <row r="95" spans="1:15" x14ac:dyDescent="0.25">
      <c r="K95" s="100"/>
      <c r="L95" s="100"/>
      <c r="M95" s="100"/>
      <c r="N95" s="100"/>
      <c r="O95" s="100"/>
    </row>
    <row r="96" spans="1:15" ht="16.5" thickBot="1" x14ac:dyDescent="0.3">
      <c r="A96" s="8"/>
      <c r="B96" s="8"/>
      <c r="C96" s="13"/>
      <c r="D96" s="50"/>
      <c r="E96" s="13"/>
      <c r="F96" s="8"/>
      <c r="G96" s="8"/>
      <c r="H96" s="13"/>
      <c r="I96" s="18"/>
      <c r="J96" s="8"/>
      <c r="K96" s="8"/>
      <c r="L96" s="8"/>
      <c r="M96" s="8"/>
      <c r="N96" s="8"/>
      <c r="O96" s="8"/>
    </row>
    <row r="97" spans="1:15" ht="16.5" thickBot="1" x14ac:dyDescent="0.3">
      <c r="B97" s="197" t="s">
        <v>19</v>
      </c>
      <c r="C97" s="198"/>
      <c r="D97" s="198"/>
      <c r="E97" s="199"/>
      <c r="F97" s="9"/>
      <c r="G97" s="12"/>
      <c r="H97" s="53"/>
      <c r="I97" s="16"/>
      <c r="J97" s="9"/>
      <c r="K97" s="12"/>
      <c r="L97" s="9"/>
      <c r="M97" s="12"/>
      <c r="N97" s="12"/>
      <c r="O97" s="12"/>
    </row>
    <row r="98" spans="1:15" ht="15" customHeight="1" x14ac:dyDescent="0.25">
      <c r="B98" s="196">
        <v>402</v>
      </c>
      <c r="C98" s="132" t="s">
        <v>111</v>
      </c>
      <c r="D98" s="132" t="s">
        <v>123</v>
      </c>
      <c r="E98" s="132">
        <v>402</v>
      </c>
      <c r="F98" s="1" t="s">
        <v>141</v>
      </c>
      <c r="G98" s="133" t="s">
        <v>129</v>
      </c>
      <c r="H98" s="134">
        <v>38.1</v>
      </c>
      <c r="I98" s="134" t="s">
        <v>29</v>
      </c>
      <c r="J98" s="133" t="s">
        <v>46</v>
      </c>
      <c r="K98" s="23">
        <v>12.96</v>
      </c>
      <c r="L98" s="10">
        <v>8</v>
      </c>
      <c r="M98" s="23">
        <v>2.56</v>
      </c>
      <c r="N98" s="128"/>
      <c r="O98" s="128"/>
    </row>
    <row r="99" spans="1:15" ht="15" customHeight="1" thickBot="1" x14ac:dyDescent="0.3">
      <c r="A99" s="99"/>
      <c r="B99" s="5"/>
      <c r="C99" s="46"/>
      <c r="D99" s="46"/>
      <c r="E99" s="25"/>
      <c r="F99" s="5"/>
      <c r="G99" s="5"/>
      <c r="H99" s="129"/>
      <c r="I99" s="130"/>
      <c r="J99" s="5"/>
      <c r="K99" s="5"/>
      <c r="L99" s="5"/>
      <c r="M99" s="5"/>
      <c r="N99" s="5"/>
      <c r="O99" s="5"/>
    </row>
    <row r="100" spans="1:15" ht="16.5" thickBot="1" x14ac:dyDescent="0.3">
      <c r="B100" s="70" t="s">
        <v>16</v>
      </c>
      <c r="C100" s="116"/>
      <c r="D100" s="71"/>
      <c r="E100" s="72"/>
      <c r="F100" s="73"/>
      <c r="G100" s="72"/>
      <c r="H100" s="74">
        <f>SUM(H98:H99)</f>
        <v>38.1</v>
      </c>
      <c r="I100" s="75"/>
      <c r="J100" s="75"/>
      <c r="K100" s="103">
        <f>SUM(K98:K99)</f>
        <v>12.96</v>
      </c>
      <c r="L100" s="103">
        <f>SUM(L98:L99)</f>
        <v>8</v>
      </c>
      <c r="M100" s="103">
        <f>SUM(M98:M99)</f>
        <v>2.56</v>
      </c>
      <c r="N100" s="103">
        <f>SUM(N99:N99)</f>
        <v>0</v>
      </c>
      <c r="O100" s="103">
        <f>SUM(O99:O99)</f>
        <v>0</v>
      </c>
    </row>
    <row r="101" spans="1:15" ht="16.5" thickBot="1" x14ac:dyDescent="0.3">
      <c r="B101" s="8"/>
      <c r="C101" s="13"/>
      <c r="D101" s="50"/>
      <c r="E101" s="13"/>
      <c r="F101" s="8"/>
      <c r="G101" s="8"/>
      <c r="H101" s="13"/>
      <c r="I101" s="18"/>
      <c r="K101" s="104" t="s">
        <v>31</v>
      </c>
      <c r="L101" s="105">
        <v>8</v>
      </c>
      <c r="M101" s="105"/>
      <c r="N101" s="105">
        <v>0</v>
      </c>
      <c r="O101" s="106">
        <f>SUM(O99:O99)</f>
        <v>0</v>
      </c>
    </row>
    <row r="102" spans="1:15" ht="15" customHeight="1" x14ac:dyDescent="0.25">
      <c r="B102" s="200"/>
      <c r="C102" s="200"/>
      <c r="D102" s="201"/>
      <c r="E102" s="201"/>
      <c r="F102" s="27"/>
      <c r="G102" s="8"/>
      <c r="H102" s="13"/>
      <c r="I102" s="8"/>
    </row>
    <row r="103" spans="1:15" ht="15" customHeight="1" thickBot="1" x14ac:dyDescent="0.3">
      <c r="B103" s="194"/>
      <c r="C103" s="194"/>
      <c r="D103" s="195"/>
      <c r="E103" s="195"/>
      <c r="F103" s="27"/>
      <c r="G103" s="8"/>
      <c r="H103" s="13"/>
      <c r="I103" s="8"/>
    </row>
    <row r="104" spans="1:15" ht="15" customHeight="1" thickBot="1" x14ac:dyDescent="0.3">
      <c r="B104" s="202" t="s">
        <v>105</v>
      </c>
      <c r="C104" s="203"/>
      <c r="D104" s="203"/>
      <c r="E104" s="204"/>
      <c r="F104" s="9"/>
      <c r="G104" s="12"/>
      <c r="H104" s="53"/>
      <c r="I104" s="16"/>
      <c r="J104" s="9"/>
      <c r="K104" s="12"/>
      <c r="L104" s="9"/>
      <c r="M104" s="12"/>
      <c r="N104" s="12"/>
      <c r="O104" s="12"/>
    </row>
    <row r="105" spans="1:15" ht="18.75" x14ac:dyDescent="0.25">
      <c r="B105" s="144"/>
      <c r="C105" s="145"/>
      <c r="D105" s="145"/>
      <c r="E105" s="146"/>
      <c r="F105" s="20"/>
      <c r="G105" s="20"/>
      <c r="H105" s="20"/>
      <c r="I105" s="20"/>
      <c r="J105" s="20"/>
      <c r="K105" s="20"/>
      <c r="L105" s="20"/>
      <c r="M105" s="20"/>
      <c r="N105" s="20"/>
      <c r="O105" s="147"/>
    </row>
    <row r="106" spans="1:15" ht="15.75" x14ac:dyDescent="0.25">
      <c r="B106" s="150">
        <v>104</v>
      </c>
      <c r="C106" s="89" t="s">
        <v>111</v>
      </c>
      <c r="D106" s="45" t="s">
        <v>112</v>
      </c>
      <c r="E106" s="28" t="s">
        <v>47</v>
      </c>
      <c r="F106" s="1" t="s">
        <v>142</v>
      </c>
      <c r="G106" s="1" t="s">
        <v>51</v>
      </c>
      <c r="H106" s="127">
        <v>38.1</v>
      </c>
      <c r="I106" s="143" t="s">
        <v>42</v>
      </c>
      <c r="J106" s="1" t="s">
        <v>46</v>
      </c>
      <c r="K106" s="1">
        <v>12.96</v>
      </c>
      <c r="L106" s="1">
        <v>8</v>
      </c>
      <c r="M106" s="1">
        <v>2.56</v>
      </c>
      <c r="N106" s="1"/>
      <c r="O106" s="1"/>
    </row>
    <row r="107" spans="1:15" ht="15.75" x14ac:dyDescent="0.25">
      <c r="B107" s="1">
        <v>108</v>
      </c>
      <c r="C107" s="45" t="s">
        <v>111</v>
      </c>
      <c r="D107" s="45" t="s">
        <v>112</v>
      </c>
      <c r="E107" s="28" t="s">
        <v>53</v>
      </c>
      <c r="F107" s="1" t="s">
        <v>143</v>
      </c>
      <c r="G107" s="1" t="s">
        <v>43</v>
      </c>
      <c r="H107" s="127">
        <v>2.5</v>
      </c>
      <c r="I107" s="143" t="s">
        <v>42</v>
      </c>
      <c r="J107" s="1"/>
      <c r="K107" s="1"/>
      <c r="L107" s="1"/>
      <c r="M107" s="1"/>
      <c r="N107" s="1">
        <v>1</v>
      </c>
      <c r="O107" s="1">
        <v>0.25</v>
      </c>
    </row>
    <row r="108" spans="1:15" ht="15.75" x14ac:dyDescent="0.25">
      <c r="B108" s="69">
        <v>110</v>
      </c>
      <c r="C108" s="113" t="s">
        <v>111</v>
      </c>
      <c r="D108" s="45" t="s">
        <v>112</v>
      </c>
      <c r="E108" s="25" t="s">
        <v>55</v>
      </c>
      <c r="F108" s="5" t="s">
        <v>144</v>
      </c>
      <c r="G108" s="15" t="s">
        <v>51</v>
      </c>
      <c r="H108" s="80">
        <v>22.3</v>
      </c>
      <c r="I108" s="143" t="s">
        <v>42</v>
      </c>
      <c r="J108" s="1" t="s">
        <v>46</v>
      </c>
      <c r="K108" s="1">
        <v>11.56</v>
      </c>
      <c r="L108" s="1">
        <v>3</v>
      </c>
      <c r="M108" s="1">
        <v>2.1</v>
      </c>
      <c r="N108" s="1"/>
      <c r="O108" s="1"/>
    </row>
    <row r="109" spans="1:15" ht="15.75" x14ac:dyDescent="0.25">
      <c r="B109" s="1">
        <v>111</v>
      </c>
      <c r="C109" s="45" t="s">
        <v>111</v>
      </c>
      <c r="D109" s="45" t="s">
        <v>112</v>
      </c>
      <c r="E109" s="28" t="s">
        <v>57</v>
      </c>
      <c r="F109" s="1" t="s">
        <v>145</v>
      </c>
      <c r="G109" s="1" t="s">
        <v>51</v>
      </c>
      <c r="H109" s="127">
        <v>17</v>
      </c>
      <c r="I109" s="143" t="s">
        <v>42</v>
      </c>
      <c r="J109" s="1" t="s">
        <v>46</v>
      </c>
      <c r="K109" s="1">
        <v>5.78</v>
      </c>
      <c r="L109" s="1">
        <v>4</v>
      </c>
      <c r="M109" s="1">
        <v>1.28</v>
      </c>
      <c r="N109" s="1"/>
      <c r="O109" s="1"/>
    </row>
    <row r="110" spans="1:15" ht="15.75" x14ac:dyDescent="0.25">
      <c r="B110" s="1">
        <v>115</v>
      </c>
      <c r="C110" s="45" t="s">
        <v>111</v>
      </c>
      <c r="D110" s="45" t="s">
        <v>112</v>
      </c>
      <c r="E110" s="28" t="s">
        <v>62</v>
      </c>
      <c r="F110" s="1" t="s">
        <v>142</v>
      </c>
      <c r="G110" s="1" t="s">
        <v>51</v>
      </c>
      <c r="H110" s="127">
        <v>36.6</v>
      </c>
      <c r="I110" s="143" t="s">
        <v>42</v>
      </c>
      <c r="J110" s="1" t="s">
        <v>46</v>
      </c>
      <c r="K110" s="1">
        <v>11.56</v>
      </c>
      <c r="L110" s="1">
        <v>8</v>
      </c>
      <c r="M110" s="1">
        <v>2.56</v>
      </c>
      <c r="N110" s="1"/>
      <c r="O110" s="1"/>
    </row>
    <row r="111" spans="1:15" ht="15.75" x14ac:dyDescent="0.25">
      <c r="B111" s="150">
        <v>117</v>
      </c>
      <c r="C111" s="45" t="s">
        <v>111</v>
      </c>
      <c r="D111" s="45" t="s">
        <v>112</v>
      </c>
      <c r="E111" s="28" t="s">
        <v>63</v>
      </c>
      <c r="F111" s="1" t="s">
        <v>142</v>
      </c>
      <c r="G111" s="1" t="s">
        <v>51</v>
      </c>
      <c r="H111" s="127">
        <v>41.6</v>
      </c>
      <c r="I111" s="143" t="s">
        <v>42</v>
      </c>
      <c r="J111" s="1" t="s">
        <v>46</v>
      </c>
      <c r="K111" s="1">
        <v>11.56</v>
      </c>
      <c r="L111" s="1">
        <v>5</v>
      </c>
      <c r="M111" s="1">
        <v>3.5</v>
      </c>
      <c r="N111" s="1"/>
      <c r="O111" s="1"/>
    </row>
    <row r="112" spans="1:15" ht="15.75" x14ac:dyDescent="0.25">
      <c r="B112" s="150">
        <v>209</v>
      </c>
      <c r="C112" s="45" t="s">
        <v>111</v>
      </c>
      <c r="D112" s="45" t="s">
        <v>121</v>
      </c>
      <c r="E112" s="28" t="s">
        <v>73</v>
      </c>
      <c r="F112" s="1" t="s">
        <v>143</v>
      </c>
      <c r="G112" s="1" t="s">
        <v>43</v>
      </c>
      <c r="H112" s="127">
        <v>2.5</v>
      </c>
      <c r="I112" s="143" t="s">
        <v>42</v>
      </c>
      <c r="J112" s="1"/>
      <c r="K112" s="1"/>
      <c r="L112" s="1"/>
      <c r="M112" s="1"/>
      <c r="N112" s="1">
        <v>1</v>
      </c>
      <c r="O112" s="1">
        <v>0.25</v>
      </c>
    </row>
    <row r="113" spans="2:16" ht="15.75" x14ac:dyDescent="0.25">
      <c r="B113" s="150">
        <v>308</v>
      </c>
      <c r="C113" s="45" t="s">
        <v>111</v>
      </c>
      <c r="D113" s="45" t="s">
        <v>122</v>
      </c>
      <c r="E113" s="28" t="s">
        <v>146</v>
      </c>
      <c r="F113" s="1" t="s">
        <v>143</v>
      </c>
      <c r="G113" s="1" t="s">
        <v>43</v>
      </c>
      <c r="H113" s="127">
        <v>2.5</v>
      </c>
      <c r="I113" s="143" t="s">
        <v>42</v>
      </c>
      <c r="J113" s="1"/>
      <c r="K113" s="1"/>
      <c r="L113" s="1"/>
      <c r="M113" s="1"/>
      <c r="N113" s="1">
        <v>1</v>
      </c>
      <c r="O113" s="1">
        <v>0.25</v>
      </c>
    </row>
    <row r="114" spans="2:16" ht="15.75" x14ac:dyDescent="0.25">
      <c r="B114" s="150">
        <v>406</v>
      </c>
      <c r="C114" s="45" t="s">
        <v>111</v>
      </c>
      <c r="D114" s="45" t="s">
        <v>123</v>
      </c>
      <c r="E114" s="28" t="s">
        <v>147</v>
      </c>
      <c r="F114" s="1" t="s">
        <v>143</v>
      </c>
      <c r="G114" s="1" t="s">
        <v>43</v>
      </c>
      <c r="H114" s="127">
        <v>2.5</v>
      </c>
      <c r="I114" s="143" t="s">
        <v>42</v>
      </c>
      <c r="J114" s="1"/>
      <c r="K114" s="1"/>
      <c r="L114" s="1"/>
      <c r="M114" s="1"/>
      <c r="N114" s="1">
        <v>1</v>
      </c>
      <c r="O114" s="1">
        <v>0.25</v>
      </c>
    </row>
    <row r="115" spans="2:16" ht="15.75" x14ac:dyDescent="0.25">
      <c r="B115" s="150"/>
      <c r="C115" s="89"/>
      <c r="D115" s="45"/>
      <c r="E115" s="28"/>
      <c r="F115" s="1"/>
      <c r="G115" s="1"/>
      <c r="H115" s="127"/>
      <c r="I115" s="142"/>
      <c r="J115" s="1"/>
      <c r="K115" s="1"/>
      <c r="L115" s="1"/>
      <c r="M115" s="1"/>
      <c r="N115" s="1"/>
      <c r="O115" s="1"/>
    </row>
    <row r="116" spans="2:16" ht="15.75" x14ac:dyDescent="0.25">
      <c r="B116" s="1"/>
      <c r="C116" s="45"/>
      <c r="D116" s="45"/>
      <c r="E116" s="28"/>
      <c r="F116" s="1"/>
      <c r="G116" s="1"/>
      <c r="H116" s="127"/>
      <c r="I116" s="143"/>
      <c r="J116" s="1"/>
      <c r="K116" s="1"/>
      <c r="L116" s="1"/>
      <c r="M116" s="1"/>
      <c r="N116" s="1"/>
      <c r="O116" s="1"/>
    </row>
    <row r="117" spans="2:16" ht="16.5" thickBot="1" x14ac:dyDescent="0.3">
      <c r="B117" s="148" t="s">
        <v>16</v>
      </c>
      <c r="C117" s="149"/>
      <c r="D117" s="136"/>
      <c r="E117" s="137"/>
      <c r="F117" s="138"/>
      <c r="G117" s="137"/>
      <c r="H117" s="139">
        <f>SUM(H106:H116)</f>
        <v>165.6</v>
      </c>
      <c r="I117" s="140"/>
      <c r="J117" s="140"/>
      <c r="K117" s="141">
        <f>SUM(K106:K116)</f>
        <v>53.420000000000009</v>
      </c>
      <c r="L117" s="141">
        <f>SUM(L106:L116)</f>
        <v>28</v>
      </c>
      <c r="M117" s="141">
        <f>SUM(M106:M116)</f>
        <v>12</v>
      </c>
      <c r="N117" s="141">
        <f>SUM(N106:N116)</f>
        <v>4</v>
      </c>
      <c r="O117" s="141">
        <f>SUM(O106:O116)</f>
        <v>1</v>
      </c>
    </row>
    <row r="118" spans="2:16" ht="15" customHeight="1" thickBot="1" x14ac:dyDescent="0.3">
      <c r="B118" s="8"/>
      <c r="C118" s="13"/>
      <c r="D118" s="50"/>
      <c r="E118" s="13"/>
      <c r="F118" s="8"/>
      <c r="G118" s="8"/>
      <c r="H118" s="13"/>
      <c r="I118" s="18"/>
      <c r="K118" s="104" t="s">
        <v>31</v>
      </c>
      <c r="L118" s="105">
        <v>28</v>
      </c>
      <c r="M118" s="105"/>
      <c r="N118" s="105">
        <v>4</v>
      </c>
      <c r="O118" s="106" t="s">
        <v>56</v>
      </c>
    </row>
    <row r="119" spans="2:16" ht="15" customHeight="1" x14ac:dyDescent="0.25">
      <c r="B119" s="8"/>
      <c r="C119" s="13"/>
      <c r="D119" s="50"/>
      <c r="E119" s="13"/>
      <c r="F119" s="8"/>
      <c r="G119" s="8"/>
      <c r="H119" s="13"/>
      <c r="I119" s="18"/>
      <c r="K119" s="100"/>
      <c r="L119" s="100"/>
      <c r="M119" s="100"/>
      <c r="N119" s="100"/>
      <c r="O119" s="100"/>
    </row>
    <row r="120" spans="2:16" ht="15" customHeight="1" x14ac:dyDescent="0.25">
      <c r="B120" s="8"/>
      <c r="C120" s="13"/>
      <c r="D120" s="50"/>
      <c r="E120" s="13"/>
      <c r="F120" s="8"/>
      <c r="G120" s="8"/>
      <c r="H120" s="13"/>
      <c r="I120" s="18"/>
      <c r="K120" s="100"/>
      <c r="L120" s="100"/>
      <c r="M120" s="100"/>
      <c r="N120" s="100"/>
      <c r="O120" s="100"/>
    </row>
    <row r="121" spans="2:16" ht="18.75" x14ac:dyDescent="0.3">
      <c r="D121" s="21" t="s">
        <v>6</v>
      </c>
      <c r="E121" s="11"/>
      <c r="F121" s="52"/>
      <c r="I121" s="52"/>
      <c r="J121" s="109"/>
      <c r="K121" s="109"/>
      <c r="L121" s="98"/>
    </row>
    <row r="122" spans="2:16" ht="15.75" thickBot="1" x14ac:dyDescent="0.3">
      <c r="F122" s="52"/>
      <c r="I122" s="83"/>
    </row>
    <row r="123" spans="2:16" ht="15.75" thickBot="1" x14ac:dyDescent="0.3">
      <c r="D123" s="7" t="s">
        <v>11</v>
      </c>
      <c r="E123" s="7" t="s">
        <v>12</v>
      </c>
      <c r="F123" s="7" t="s">
        <v>13</v>
      </c>
      <c r="I123" s="52"/>
      <c r="J123" s="164"/>
      <c r="K123" s="164"/>
      <c r="L123" s="164"/>
      <c r="M123" s="165"/>
      <c r="N123" s="166"/>
      <c r="O123" s="8"/>
      <c r="P123" s="8"/>
    </row>
    <row r="124" spans="2:16" ht="15.75" thickBot="1" x14ac:dyDescent="0.3">
      <c r="F124" s="52"/>
      <c r="I124" s="52"/>
      <c r="J124" s="8"/>
      <c r="K124" s="8"/>
      <c r="L124" s="8"/>
      <c r="M124" s="8"/>
      <c r="N124" s="8"/>
      <c r="O124" s="8"/>
      <c r="P124" s="8"/>
    </row>
    <row r="125" spans="2:16" ht="18.75" x14ac:dyDescent="0.3">
      <c r="C125"/>
      <c r="D125" s="39" t="s">
        <v>8</v>
      </c>
      <c r="E125" s="155"/>
      <c r="F125" s="159">
        <f>H33</f>
        <v>802.5999999999998</v>
      </c>
      <c r="I125" s="84"/>
      <c r="J125" s="85"/>
      <c r="K125" s="167"/>
      <c r="L125" s="167"/>
      <c r="M125" s="168"/>
      <c r="N125" s="168"/>
      <c r="O125" s="8"/>
      <c r="P125" s="168"/>
    </row>
    <row r="126" spans="2:16" ht="18.75" x14ac:dyDescent="0.3">
      <c r="C126"/>
      <c r="D126" s="40" t="s">
        <v>9</v>
      </c>
      <c r="E126" s="156"/>
      <c r="F126" s="160">
        <f>H40</f>
        <v>0</v>
      </c>
      <c r="I126" s="52"/>
      <c r="J126" s="85"/>
      <c r="K126" s="167"/>
      <c r="L126" s="167"/>
      <c r="M126" s="168"/>
      <c r="N126" s="168"/>
      <c r="O126" s="8"/>
      <c r="P126" s="168"/>
    </row>
    <row r="127" spans="2:16" ht="18.75" x14ac:dyDescent="0.3">
      <c r="C127"/>
      <c r="D127" s="41" t="s">
        <v>23</v>
      </c>
      <c r="E127" s="157"/>
      <c r="F127" s="161">
        <f>H91</f>
        <v>840.3000000000003</v>
      </c>
      <c r="I127" s="52"/>
      <c r="J127" s="169"/>
      <c r="K127" s="170"/>
      <c r="L127" s="171"/>
      <c r="M127" s="172"/>
      <c r="N127" s="172"/>
      <c r="O127" s="8"/>
      <c r="P127" s="168"/>
    </row>
    <row r="128" spans="2:16" ht="18.75" x14ac:dyDescent="0.3">
      <c r="C128"/>
      <c r="D128" s="42" t="s">
        <v>10</v>
      </c>
      <c r="E128" s="158"/>
      <c r="F128" s="162">
        <f>H100</f>
        <v>38.1</v>
      </c>
      <c r="I128" s="52"/>
      <c r="J128" s="85"/>
      <c r="K128" s="167"/>
      <c r="L128" s="167"/>
      <c r="M128" s="168"/>
      <c r="N128" s="168"/>
      <c r="O128" s="8"/>
      <c r="P128" s="168"/>
    </row>
    <row r="129" spans="3:16" ht="18.75" x14ac:dyDescent="0.3">
      <c r="C129"/>
      <c r="D129" s="56" t="s">
        <v>24</v>
      </c>
      <c r="E129" s="57"/>
      <c r="F129" s="58">
        <f>H117</f>
        <v>165.6</v>
      </c>
      <c r="I129" s="52"/>
      <c r="J129" s="85"/>
      <c r="K129" s="167"/>
      <c r="L129" s="167"/>
      <c r="M129" s="168"/>
      <c r="N129" s="168"/>
      <c r="O129" s="8"/>
      <c r="P129" s="168"/>
    </row>
    <row r="130" spans="3:16" ht="18.75" x14ac:dyDescent="0.3">
      <c r="C130"/>
      <c r="D130" s="101" t="s">
        <v>106</v>
      </c>
      <c r="E130" s="102"/>
      <c r="F130" s="163">
        <f>K33+K40+K91+K100+K117</f>
        <v>626.07999999999981</v>
      </c>
      <c r="G130" s="154"/>
      <c r="H130" s="173" t="s">
        <v>107</v>
      </c>
      <c r="I130" s="110"/>
      <c r="J130" s="85"/>
      <c r="K130" s="174"/>
      <c r="L130" s="174"/>
      <c r="M130" s="175"/>
      <c r="N130" s="175"/>
      <c r="O130" s="8"/>
      <c r="P130" s="168"/>
    </row>
    <row r="131" spans="3:16" ht="19.5" thickBot="1" x14ac:dyDescent="0.35">
      <c r="C131"/>
      <c r="D131" s="26" t="s">
        <v>32</v>
      </c>
      <c r="E131" s="76"/>
      <c r="F131" s="54">
        <f>M33+O33+M91+M100+M117+O117</f>
        <v>108.08000000000003</v>
      </c>
      <c r="G131" s="8"/>
      <c r="H131" s="8"/>
      <c r="I131" s="52"/>
      <c r="J131" s="85"/>
      <c r="K131" s="167"/>
      <c r="L131" s="167"/>
      <c r="M131" s="168"/>
      <c r="N131" s="168"/>
      <c r="O131" s="8"/>
      <c r="P131" s="8"/>
    </row>
    <row r="132" spans="3:16" ht="19.5" thickBot="1" x14ac:dyDescent="0.35">
      <c r="C132"/>
      <c r="D132" s="6" t="s">
        <v>7</v>
      </c>
      <c r="E132" s="17"/>
      <c r="F132" s="55">
        <f>SUM(F125:F129)</f>
        <v>1846.6</v>
      </c>
      <c r="I132" s="52"/>
      <c r="J132" s="85"/>
      <c r="K132" s="86"/>
      <c r="L132" s="86"/>
      <c r="M132" s="87"/>
      <c r="N132" s="87"/>
      <c r="O132" s="8"/>
      <c r="P132" s="8"/>
    </row>
    <row r="133" spans="3:16" x14ac:dyDescent="0.25">
      <c r="C133"/>
      <c r="F133" s="52"/>
      <c r="I133" s="52"/>
      <c r="J133" s="85"/>
      <c r="K133" s="86"/>
      <c r="L133" s="86"/>
      <c r="M133" s="87"/>
      <c r="N133" s="87"/>
      <c r="O133" s="8"/>
      <c r="P133" s="8"/>
    </row>
    <row r="134" spans="3:16" x14ac:dyDescent="0.25">
      <c r="C134"/>
      <c r="F134" s="52"/>
      <c r="I134" s="52"/>
      <c r="J134" s="85"/>
      <c r="K134" s="86"/>
      <c r="L134" s="86"/>
      <c r="M134" s="87"/>
      <c r="N134" s="87"/>
    </row>
    <row r="135" spans="3:16" x14ac:dyDescent="0.25">
      <c r="C135"/>
      <c r="D135" s="88" t="s">
        <v>34</v>
      </c>
      <c r="F135" s="52"/>
      <c r="I135" s="52"/>
      <c r="J135" s="85"/>
      <c r="K135" s="86"/>
      <c r="L135" s="86"/>
      <c r="M135" s="87"/>
      <c r="N135" s="87"/>
    </row>
    <row r="136" spans="3:16" x14ac:dyDescent="0.25">
      <c r="C136"/>
      <c r="D136" s="88"/>
      <c r="F136" s="52"/>
      <c r="I136" s="52"/>
      <c r="J136" s="85"/>
      <c r="K136" s="86"/>
      <c r="L136" s="86"/>
      <c r="M136" s="87"/>
      <c r="N136" s="87"/>
    </row>
    <row r="137" spans="3:16" ht="17.25" x14ac:dyDescent="0.25">
      <c r="C137"/>
      <c r="F137" s="89" t="s">
        <v>35</v>
      </c>
      <c r="G137" s="89" t="s">
        <v>36</v>
      </c>
      <c r="H137" s="89"/>
      <c r="I137" s="89" t="s">
        <v>35</v>
      </c>
      <c r="J137" s="85"/>
      <c r="K137" s="86"/>
      <c r="L137" s="86"/>
      <c r="M137" s="87"/>
      <c r="N137" s="87"/>
    </row>
    <row r="138" spans="3:16" x14ac:dyDescent="0.25">
      <c r="C138"/>
      <c r="D138" s="14" t="s">
        <v>37</v>
      </c>
      <c r="E138" s="44"/>
      <c r="F138" s="152">
        <f>F125</f>
        <v>802.5999999999998</v>
      </c>
      <c r="G138" s="89">
        <v>250</v>
      </c>
      <c r="H138" s="89"/>
      <c r="I138" s="89">
        <f>F138*G138</f>
        <v>200649.99999999994</v>
      </c>
      <c r="J138" s="85"/>
      <c r="K138" s="86"/>
      <c r="L138" s="86"/>
      <c r="M138" s="87"/>
      <c r="N138" s="87"/>
    </row>
    <row r="139" spans="3:16" x14ac:dyDescent="0.25">
      <c r="C139"/>
      <c r="D139" s="14" t="s">
        <v>38</v>
      </c>
      <c r="E139" s="44"/>
      <c r="F139" s="152">
        <f>F126</f>
        <v>0</v>
      </c>
      <c r="G139" s="89"/>
      <c r="H139" s="89"/>
      <c r="I139" s="89">
        <f>F139*G139</f>
        <v>0</v>
      </c>
      <c r="J139" s="85"/>
      <c r="K139" s="86"/>
      <c r="L139" s="86"/>
      <c r="M139" s="87"/>
      <c r="N139" s="87"/>
    </row>
    <row r="140" spans="3:16" x14ac:dyDescent="0.25">
      <c r="C140"/>
      <c r="D140" s="14" t="s">
        <v>39</v>
      </c>
      <c r="E140" s="44"/>
      <c r="F140" s="153">
        <f>F127</f>
        <v>840.3000000000003</v>
      </c>
      <c r="G140" s="89">
        <v>52</v>
      </c>
      <c r="H140" s="89"/>
      <c r="I140" s="89">
        <f>F140*G140</f>
        <v>43695.600000000013</v>
      </c>
      <c r="J140" s="85"/>
      <c r="K140" s="86"/>
      <c r="L140" s="86"/>
      <c r="M140" s="87"/>
      <c r="N140" s="87"/>
    </row>
    <row r="141" spans="3:16" x14ac:dyDescent="0.25">
      <c r="C141"/>
      <c r="D141" s="14" t="s">
        <v>40</v>
      </c>
      <c r="E141" s="44"/>
      <c r="F141" s="152">
        <f>F128</f>
        <v>38.1</v>
      </c>
      <c r="G141" s="89">
        <v>12</v>
      </c>
      <c r="H141" s="89"/>
      <c r="I141" s="89">
        <f>F141*G141</f>
        <v>457.20000000000005</v>
      </c>
      <c r="J141" s="85"/>
      <c r="K141" s="86"/>
      <c r="L141" s="86"/>
      <c r="M141" s="87"/>
      <c r="N141" s="87"/>
    </row>
    <row r="142" spans="3:16" x14ac:dyDescent="0.25">
      <c r="C142"/>
      <c r="D142" s="90" t="s">
        <v>33</v>
      </c>
      <c r="E142" s="91"/>
      <c r="F142" s="92"/>
      <c r="G142" s="93"/>
      <c r="H142" s="93"/>
      <c r="I142" s="94">
        <f>SUM(I138:I141)</f>
        <v>244802.79999999996</v>
      </c>
      <c r="J142" s="85"/>
      <c r="K142" s="86"/>
      <c r="L142" s="86"/>
      <c r="M142" s="87"/>
      <c r="N142" s="87"/>
    </row>
    <row r="143" spans="3:16" x14ac:dyDescent="0.25">
      <c r="C143"/>
      <c r="D143" s="90" t="s">
        <v>41</v>
      </c>
      <c r="E143" s="91"/>
      <c r="F143" s="92"/>
      <c r="G143" s="93"/>
      <c r="H143" s="93"/>
      <c r="I143" s="95">
        <f>I142/21</f>
        <v>11657.276190476188</v>
      </c>
      <c r="J143" s="85"/>
      <c r="K143" s="86"/>
      <c r="L143" s="86"/>
      <c r="M143" s="87"/>
      <c r="N143" s="87"/>
    </row>
    <row r="144" spans="3:16" x14ac:dyDescent="0.25">
      <c r="C144"/>
      <c r="F144" s="52"/>
      <c r="I144" s="52"/>
      <c r="J144" s="85"/>
      <c r="K144" s="86"/>
      <c r="L144" s="86"/>
      <c r="M144" s="87"/>
      <c r="N144" s="87"/>
    </row>
    <row r="145" spans="3:10" x14ac:dyDescent="0.25">
      <c r="C145"/>
      <c r="D145" s="8"/>
      <c r="E145" s="8"/>
      <c r="F145" s="13"/>
      <c r="G145" s="13"/>
      <c r="H145" s="13"/>
      <c r="I145" s="13"/>
      <c r="J145" s="43"/>
    </row>
    <row r="146" spans="3:10" x14ac:dyDescent="0.25">
      <c r="C146"/>
      <c r="D146" s="8"/>
      <c r="E146" s="8"/>
      <c r="F146" s="13"/>
      <c r="G146" s="176"/>
      <c r="H146" s="176"/>
      <c r="I146" s="176"/>
    </row>
    <row r="147" spans="3:10" x14ac:dyDescent="0.25">
      <c r="C147"/>
      <c r="D147" s="8"/>
      <c r="E147" s="8"/>
      <c r="F147" s="13"/>
      <c r="I147" s="52"/>
    </row>
    <row r="148" spans="3:10" x14ac:dyDescent="0.25">
      <c r="C148"/>
      <c r="F148" s="84"/>
      <c r="I148" s="84"/>
      <c r="J148" s="78"/>
    </row>
  </sheetData>
  <mergeCells count="6">
    <mergeCell ref="B97:E97"/>
    <mergeCell ref="B102:E102"/>
    <mergeCell ref="B104:E104"/>
    <mergeCell ref="E2:L2"/>
    <mergeCell ref="B36:E36"/>
    <mergeCell ref="B46:E46"/>
  </mergeCells>
  <pageMargins left="0.23622047244094491" right="0.23622047244094491" top="0.15748031496062992" bottom="0.15748031496062992" header="0.31496062992125984" footer="0.31496062992125984"/>
  <pageSetup paperSize="9" scale="74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Beroun</vt:lpstr>
      <vt:lpstr>List1</vt:lpstr>
    </vt:vector>
  </TitlesOfParts>
  <Company>FR v Usti nad Labem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 Šuk</dc:creator>
  <cp:lastModifiedBy>Košťáková Monika Bc. (GFŘ)</cp:lastModifiedBy>
  <cp:lastPrinted>2017-02-10T09:25:35Z</cp:lastPrinted>
  <dcterms:created xsi:type="dcterms:W3CDTF">2012-11-13T10:30:50Z</dcterms:created>
  <dcterms:modified xsi:type="dcterms:W3CDTF">2017-02-10T09:26:18Z</dcterms:modified>
</cp:coreProperties>
</file>